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Group\Stratégia\Nyilv_Hozatal\2024\közzététel_2024_Q4_auditált_REM_újra\"/>
    </mc:Choice>
  </mc:AlternateContent>
  <workbookProtection workbookAlgorithmName="SHA-512" workbookHashValue="CS29SFlYPWga1b2MlStl+jAhjC6gLFnEqNII2iK/6g9s5CWhj9IkRS+m+FJtIBVjB03ghtWUK9YwmJH8t5aisQ==" workbookSaltValue="Bltk76x/Tr9IYfvbUygY1g==" workbookSpinCount="100000" lockStructure="1"/>
  <bookViews>
    <workbookView xWindow="0" yWindow="0" windowWidth="28800" windowHeight="12300"/>
  </bookViews>
  <sheets>
    <sheet name="Tartalomjegyzék" sheetId="1" r:id="rId1"/>
    <sheet name="EU OR1" sheetId="6" r:id="rId2"/>
    <sheet name="EU OV1" sheetId="7" r:id="rId3"/>
    <sheet name="EU KM1" sheetId="19" r:id="rId4"/>
    <sheet name="EU CR1" sheetId="14" r:id="rId5"/>
    <sheet name="EU CQ1" sheetId="16" r:id="rId6"/>
    <sheet name="EU CQ3" sheetId="17" r:id="rId7"/>
    <sheet name="EU CQ7" sheetId="18" r:id="rId8"/>
    <sheet name="EU REM1" sheetId="20" r:id="rId9"/>
    <sheet name="EU REM2" sheetId="21" r:id="rId10"/>
    <sheet name="EU REM3" sheetId="22" r:id="rId11"/>
    <sheet name="EU REM4" sheetId="23" r:id="rId12"/>
    <sheet name="EU REM5" sheetId="24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4" l="1"/>
  <c r="K13" i="24"/>
  <c r="J13" i="24"/>
  <c r="I13" i="24"/>
  <c r="I11" i="24" s="1"/>
  <c r="H13" i="24"/>
  <c r="G13" i="24"/>
  <c r="E13" i="24"/>
  <c r="E11" i="24" s="1"/>
  <c r="D13" i="24"/>
  <c r="L12" i="24"/>
  <c r="K12" i="24"/>
  <c r="J12" i="24"/>
  <c r="I12" i="24"/>
  <c r="H12" i="24"/>
  <c r="G12" i="24"/>
  <c r="F12" i="24"/>
  <c r="E12" i="24"/>
  <c r="L11" i="24"/>
  <c r="K11" i="24"/>
  <c r="J11" i="24"/>
  <c r="H11" i="24"/>
  <c r="G11" i="24"/>
  <c r="D11" i="24"/>
  <c r="F8" i="24"/>
  <c r="M7" i="24"/>
  <c r="D29" i="22"/>
  <c r="D28" i="22"/>
  <c r="D27" i="22"/>
  <c r="D26" i="22"/>
  <c r="J25" i="22"/>
  <c r="H25" i="22"/>
  <c r="G25" i="22"/>
  <c r="F25" i="22"/>
  <c r="D25" i="22" s="1"/>
  <c r="D24" i="22" s="1"/>
  <c r="E25" i="22"/>
  <c r="K24" i="22"/>
  <c r="J24" i="22"/>
  <c r="I24" i="22"/>
  <c r="H24" i="22"/>
  <c r="G24" i="22"/>
  <c r="F24" i="22"/>
  <c r="E24" i="22"/>
  <c r="D23" i="22"/>
  <c r="D22" i="22"/>
  <c r="D21" i="22"/>
  <c r="D20" i="22"/>
  <c r="J19" i="22"/>
  <c r="J18" i="22" s="1"/>
  <c r="H19" i="22"/>
  <c r="G19" i="22"/>
  <c r="F19" i="22"/>
  <c r="E19" i="22"/>
  <c r="D19" i="22"/>
  <c r="K18" i="22"/>
  <c r="I18" i="22"/>
  <c r="H18" i="22"/>
  <c r="G18" i="22"/>
  <c r="F18" i="22"/>
  <c r="E18" i="22"/>
  <c r="D18" i="22"/>
  <c r="D17" i="22"/>
  <c r="D16" i="22"/>
  <c r="D15" i="22"/>
  <c r="D14" i="22"/>
  <c r="J13" i="22"/>
  <c r="F13" i="22"/>
  <c r="E13" i="22"/>
  <c r="D13" i="22"/>
  <c r="K12" i="22"/>
  <c r="J12" i="22"/>
  <c r="I12" i="22"/>
  <c r="H12" i="22"/>
  <c r="G12" i="22"/>
  <c r="F12" i="22"/>
  <c r="E12" i="22"/>
  <c r="D12" i="22"/>
  <c r="D11" i="22"/>
  <c r="D10" i="22"/>
  <c r="D9" i="22"/>
  <c r="D8" i="22"/>
  <c r="D6" i="22" s="1"/>
  <c r="D7" i="22"/>
  <c r="K6" i="22"/>
  <c r="K30" i="22" s="1"/>
  <c r="J6" i="22"/>
  <c r="J30" i="22" s="1"/>
  <c r="I6" i="22"/>
  <c r="I30" i="22" s="1"/>
  <c r="H6" i="22"/>
  <c r="H30" i="22" s="1"/>
  <c r="G6" i="22"/>
  <c r="G30" i="22" s="1"/>
  <c r="F6" i="22"/>
  <c r="F30" i="22" s="1"/>
  <c r="E6" i="22"/>
  <c r="E30" i="22" s="1"/>
  <c r="H19" i="20"/>
  <c r="G19" i="20"/>
  <c r="F19" i="20"/>
  <c r="H18" i="20"/>
  <c r="G18" i="20"/>
  <c r="F18" i="20"/>
  <c r="F17" i="20" s="1"/>
  <c r="F28" i="20" s="1"/>
  <c r="H17" i="20"/>
  <c r="G17" i="20"/>
  <c r="E17" i="20"/>
  <c r="H8" i="20"/>
  <c r="H7" i="20" s="1"/>
  <c r="H28" i="20" s="1"/>
  <c r="G8" i="20"/>
  <c r="F8" i="20"/>
  <c r="E8" i="20"/>
  <c r="G7" i="20"/>
  <c r="G28" i="20" s="1"/>
  <c r="F7" i="20"/>
  <c r="E7" i="20"/>
  <c r="E28" i="20" s="1"/>
  <c r="D30" i="22" l="1"/>
  <c r="F13" i="24"/>
  <c r="F11" i="24" s="1"/>
  <c r="H30" i="19"/>
  <c r="G30" i="19"/>
  <c r="F30" i="19"/>
  <c r="E30" i="19"/>
  <c r="D30" i="19"/>
  <c r="H29" i="19"/>
  <c r="G29" i="19"/>
  <c r="F29" i="19"/>
  <c r="E29" i="19"/>
  <c r="E28" i="19"/>
  <c r="D28" i="19"/>
  <c r="N23" i="17" l="1"/>
  <c r="F23" i="17"/>
  <c r="C23" i="17"/>
  <c r="D17" i="17"/>
  <c r="E17" i="17"/>
  <c r="F17" i="17"/>
  <c r="G17" i="17"/>
  <c r="H17" i="17"/>
  <c r="I17" i="17"/>
  <c r="J17" i="17"/>
  <c r="K17" i="17"/>
  <c r="L17" i="17"/>
  <c r="M17" i="17"/>
  <c r="N17" i="17"/>
  <c r="D9" i="17"/>
  <c r="E9" i="17"/>
  <c r="E30" i="17" s="1"/>
  <c r="F9" i="17"/>
  <c r="G9" i="17"/>
  <c r="H9" i="17"/>
  <c r="I9" i="17"/>
  <c r="J9" i="17"/>
  <c r="K9" i="17"/>
  <c r="L9" i="17"/>
  <c r="M9" i="17"/>
  <c r="M30" i="17" s="1"/>
  <c r="N9" i="17"/>
  <c r="D7" i="18"/>
  <c r="C7" i="18"/>
  <c r="J9" i="16"/>
  <c r="N30" i="17" l="1"/>
  <c r="I30" i="17"/>
  <c r="F30" i="17"/>
  <c r="J30" i="17"/>
  <c r="C13" i="18"/>
  <c r="D13" i="18"/>
  <c r="H9" i="16"/>
  <c r="H18" i="16" s="1"/>
  <c r="C9" i="17"/>
  <c r="C17" i="17"/>
  <c r="K30" i="17"/>
  <c r="G30" i="17"/>
  <c r="L30" i="17"/>
  <c r="H30" i="17"/>
  <c r="D30" i="17"/>
  <c r="F9" i="16"/>
  <c r="F18" i="16" s="1"/>
  <c r="I9" i="16"/>
  <c r="I18" i="16" s="1"/>
  <c r="G9" i="16"/>
  <c r="G18" i="16" s="1"/>
  <c r="E9" i="16"/>
  <c r="E18" i="16" s="1"/>
  <c r="D9" i="16"/>
  <c r="D18" i="16" s="1"/>
  <c r="J18" i="16"/>
  <c r="C9" i="16"/>
  <c r="C30" i="17" l="1"/>
  <c r="C18" i="16"/>
  <c r="C23" i="14" l="1"/>
  <c r="I23" i="14"/>
  <c r="C9" i="14"/>
  <c r="D23" i="14"/>
  <c r="E23" i="14"/>
  <c r="F23" i="14"/>
  <c r="G23" i="14"/>
  <c r="H23" i="14"/>
  <c r="J23" i="14"/>
  <c r="K23" i="14"/>
  <c r="L23" i="14"/>
  <c r="M23" i="14"/>
  <c r="N23" i="14"/>
  <c r="O23" i="14"/>
  <c r="P23" i="14"/>
  <c r="Q23" i="14"/>
  <c r="F17" i="14"/>
  <c r="I17" i="14"/>
  <c r="J17" i="14"/>
  <c r="K17" i="14"/>
  <c r="L17" i="14"/>
  <c r="M17" i="14"/>
  <c r="N17" i="14"/>
  <c r="P17" i="14"/>
  <c r="Q17" i="14"/>
  <c r="C17" i="14"/>
  <c r="Q9" i="14"/>
  <c r="P9" i="14"/>
  <c r="N9" i="14"/>
  <c r="M9" i="14"/>
  <c r="L9" i="14"/>
  <c r="K9" i="14"/>
  <c r="J9" i="14"/>
  <c r="I9" i="14"/>
  <c r="F9" i="14"/>
  <c r="P30" i="14" l="1"/>
  <c r="F30" i="14"/>
  <c r="O30" i="14"/>
  <c r="C30" i="14"/>
  <c r="Q30" i="14"/>
  <c r="G9" i="14" l="1"/>
  <c r="H17" i="14" l="1"/>
  <c r="D17" i="14"/>
  <c r="G17" i="14"/>
  <c r="G30" i="14" s="1"/>
  <c r="E17" i="14"/>
  <c r="D9" i="14"/>
  <c r="E9" i="14"/>
  <c r="H9" i="14"/>
  <c r="H30" i="14" s="1"/>
  <c r="E30" i="14" l="1"/>
  <c r="D30" i="14"/>
  <c r="E25" i="7"/>
  <c r="E7" i="7"/>
  <c r="E29" i="7"/>
  <c r="E13" i="7"/>
  <c r="E34" i="7" l="1"/>
  <c r="F30" i="7" l="1"/>
  <c r="F29" i="7" s="1"/>
  <c r="D25" i="7"/>
  <c r="D13" i="7"/>
  <c r="F8" i="7"/>
  <c r="F7" i="7" s="1"/>
  <c r="F7" i="6"/>
  <c r="F17" i="7" l="1"/>
  <c r="F13" i="7" s="1"/>
  <c r="D29" i="7"/>
  <c r="F26" i="7"/>
  <c r="F25" i="7" s="1"/>
  <c r="D7" i="7"/>
  <c r="G7" i="6"/>
  <c r="F34" i="7" l="1"/>
  <c r="D34" i="7"/>
</calcChain>
</file>

<file path=xl/sharedStrings.xml><?xml version="1.0" encoding="utf-8"?>
<sst xmlns="http://schemas.openxmlformats.org/spreadsheetml/2006/main" count="402" uniqueCount="283">
  <si>
    <t xml:space="preserve">Nyilvánosságra hozatal az Európai Parlament és a Tanács 575/2013/EU rendeletének követelményei alapján </t>
  </si>
  <si>
    <t>Tőkeáttételi mutató</t>
  </si>
  <si>
    <t>A kockázattal súlyozott eszközök (RWA) áttekintése</t>
  </si>
  <si>
    <t>EU OV1</t>
  </si>
  <si>
    <t>A teljes kockázati kitettségértékek áttekintése</t>
  </si>
  <si>
    <t>Fő mérőszámok</t>
  </si>
  <si>
    <t>EU KM1</t>
  </si>
  <si>
    <t>A fő mérőszámok</t>
  </si>
  <si>
    <t>Műlödési kockázat</t>
  </si>
  <si>
    <t>EU OR1</t>
  </si>
  <si>
    <t>A működési kockázathoz kapcsolódó szavatolótőke-követelmények és a kockázattal súlyozott kitettségértékek</t>
  </si>
  <si>
    <t>Nettó stabil forrásellátottsági ráta</t>
  </si>
  <si>
    <t>Javadalmazási politika</t>
  </si>
  <si>
    <t>EU REM1</t>
  </si>
  <si>
    <t>Az üzleti évre vonatkozóan megítélt javadalmazás</t>
  </si>
  <si>
    <t>A ténylegesen megítélt javadalmazás függvényében változhat.</t>
  </si>
  <si>
    <t>EU REM2</t>
  </si>
  <si>
    <t>Különleges kifizetések azon munkavállalók számára, akiknek szakmai tevékenysége lényeges hatást gyakorol az intézmény kockázati profiljára</t>
  </si>
  <si>
    <t>EU REM3</t>
  </si>
  <si>
    <t>Halasztott javadalmazás</t>
  </si>
  <si>
    <t>EU REM4</t>
  </si>
  <si>
    <t>Évenként 1 millió EUR összegű vagy annál nagyobb javadalmazás</t>
  </si>
  <si>
    <t>EU REM5</t>
  </si>
  <si>
    <t>Információ azon munkavállalók javadalmazásáról, akiknek szakmai tevékenysége lényeges hatást gyakorol az intézmény kockázati profiljára (azonosított munkavállalók)</t>
  </si>
  <si>
    <t>CRR 446. és 454. cikk - EU OR1 tábla
millió HUF</t>
  </si>
  <si>
    <t>Banki tevékenységek</t>
  </si>
  <si>
    <t>Irányadó mutató</t>
  </si>
  <si>
    <t>Szavatolótőke-követelmények</t>
  </si>
  <si>
    <t>Kockázati kitettségérték</t>
  </si>
  <si>
    <t>Az alapmutató-módszer (BIA) szerinti banki tevékenységek</t>
  </si>
  <si>
    <t>A sztenderd (TSA) / alternatív sztenderd (ASA) módszer szerinti banki tevékenységek</t>
  </si>
  <si>
    <t>A sztenderd módszer szerint:</t>
  </si>
  <si>
    <t>Az alternatív sztenderd módszer szerint:</t>
  </si>
  <si>
    <t>A fejlett mérési módszerek (AMA) szerinti banki tevékenységek</t>
  </si>
  <si>
    <t>CRR 438. cikkének d) pontja - EU OV1 tábla
millió HUF</t>
  </si>
  <si>
    <t>Teljes kockázati kitettségérték (TREA)</t>
  </si>
  <si>
    <t>Teljes szavatolótőke- követelmény</t>
  </si>
  <si>
    <t>Hitelkockázat (a partnerkockázaton kívül)</t>
  </si>
  <si>
    <t>ebből sztenderd módszer</t>
  </si>
  <si>
    <t>ebből a belső minősítésen alapuló módszer alapváltozata (F-IRB)</t>
  </si>
  <si>
    <t>ebből slotting módszer</t>
  </si>
  <si>
    <t>EU 4a</t>
  </si>
  <si>
    <t>ebből részvényjellegű pozíciók az egyszerű kockázati súlyozási módszer alapján</t>
  </si>
  <si>
    <t>ebből a fejlett IRB módszer (A-IRB)</t>
  </si>
  <si>
    <t>Partnerkockázat – CCR</t>
  </si>
  <si>
    <t>ebből a belső modell módszer (IMM)</t>
  </si>
  <si>
    <t>EU 8a</t>
  </si>
  <si>
    <t>ebből központi szerződő féllel szembeni kitettség</t>
  </si>
  <si>
    <t>EU 8b</t>
  </si>
  <si>
    <t>ebből hitelértékelési korrekció – CVA</t>
  </si>
  <si>
    <t>ebből egyéb partnerkockázat</t>
  </si>
  <si>
    <t>Kiegyenlítési kockázat</t>
  </si>
  <si>
    <t>Nem kereskedési könyvi értékpapírosítási kitettségek (a felső korlát alkalmazása után)</t>
  </si>
  <si>
    <t>ebből SEC-IRBA-módszer</t>
  </si>
  <si>
    <t>ebből SEC-ERBA-módszer (beleértve a belső értékelési módszert)</t>
  </si>
  <si>
    <t>ebből SEC-SA-módszer</t>
  </si>
  <si>
    <t>EU 19a</t>
  </si>
  <si>
    <t>ebből 1 250 %-os kockázati súly / levonás</t>
  </si>
  <si>
    <t>Pozíciókockázat, devizaárfolyam-kockázat és árukockázat (piaci kockázat)</t>
  </si>
  <si>
    <t>ebből IMA</t>
  </si>
  <si>
    <t>EU 22a</t>
  </si>
  <si>
    <t>Nagykockázat-vállalások</t>
  </si>
  <si>
    <t>Működési kockázat</t>
  </si>
  <si>
    <t>EU 23a</t>
  </si>
  <si>
    <t>ebből alapmutató-módszer</t>
  </si>
  <si>
    <t>EU 23b</t>
  </si>
  <si>
    <t>EU 23c</t>
  </si>
  <si>
    <t>ebből fejlett mérési módszer</t>
  </si>
  <si>
    <t>A levonási küszöbök alatti összegek (amelyekre 250 %-os kockázati súly vonatkozik)</t>
  </si>
  <si>
    <t>Összesen</t>
  </si>
  <si>
    <t>CRR 447. cikk - EU KM1 tábla
millió HUF</t>
  </si>
  <si>
    <t>Rendelkezésre álló szavatolótőke (összegek)</t>
  </si>
  <si>
    <t>Elsődleges alapvető tőke (CET1)</t>
  </si>
  <si>
    <t>Alapvető tőke (T1)</t>
  </si>
  <si>
    <t>Tőke összesen</t>
  </si>
  <si>
    <t>Kockázattal súlyozott kitettségértékek</t>
  </si>
  <si>
    <t>Teljes kockázati kitettségérték</t>
  </si>
  <si>
    <t>Tőkemegfelelési mutatók (a kockázattal súlyozott kitettségérték százalékában)</t>
  </si>
  <si>
    <t>Elsődleges alapvető tőkemegfelelési mutató (%)</t>
  </si>
  <si>
    <t>Alapvetőtőke-megfelelési mutató (%)</t>
  </si>
  <si>
    <t>Teljestőke-megfelelési mutató (%)</t>
  </si>
  <si>
    <t>A túlzott tőkeáttétel kockázatától eltérő kockázatok kezelését célzó kiegészítő szavatolótőke-követelmény (a kockázattal súlyozott kitettségérték százalékában)</t>
  </si>
  <si>
    <t>EU 7a</t>
  </si>
  <si>
    <t>A túlzott tőkeáttétel kockázatától eltérő kockázatok kezelését célzó kiegészítő szavatolótőke-követelmény (%)</t>
  </si>
  <si>
    <t>EU 7b</t>
  </si>
  <si>
    <t>ebből: CET1 tőkekövetelmény-mutató (százalékpont)</t>
  </si>
  <si>
    <t>EU 7c</t>
  </si>
  <si>
    <t>ebből: T1 tőkekövetelmény-mutató (százalékpont)</t>
  </si>
  <si>
    <t>EU 7d</t>
  </si>
  <si>
    <t>Teljes SREP-tőkekövetelmény (%)</t>
  </si>
  <si>
    <t>Kombinált pufferkövetelmény és teljes tőkekövetelmény (a kockázattal súlyozott kitettségérték százalékában)</t>
  </si>
  <si>
    <t>Tőkefenntartási puffer (%)</t>
  </si>
  <si>
    <t>A tagállamok szintjén azonosított makroprudenciális vagy rendszerkockázatokra képzett tőkefenntartási puffer</t>
  </si>
  <si>
    <t>Intézményspecifikus anticiklikus tőkepuffer (%)</t>
  </si>
  <si>
    <t>EU 9a</t>
  </si>
  <si>
    <t>Rendszerkockázati tőkepuffer (%)</t>
  </si>
  <si>
    <t>Globálisan rendszerszinten jelentős intézményekre vonatkozó tőkepuffer (%)</t>
  </si>
  <si>
    <t>EU 10a</t>
  </si>
  <si>
    <t>Egyéb rendszerszinten jelentős intézményekre vonatkozó tőkepuffer (%)</t>
  </si>
  <si>
    <t>Kombinált pufferkövetelmény (%)</t>
  </si>
  <si>
    <t>EU 11a</t>
  </si>
  <si>
    <t>Teljes tőkekövetelmény (%)</t>
  </si>
  <si>
    <t>CET1 a teljes SREP-tőkekövetelmény teljesítése után (%)</t>
  </si>
  <si>
    <t>Teljes kitettségi mérték</t>
  </si>
  <si>
    <t>Tőkeáttételi mutató (%)</t>
  </si>
  <si>
    <t>A túlzott tőkeáttétel kockázatának kezelését célzó kiegészítő szavatolótőke-követelmény (a teljes kitettségi mérték százalékában)</t>
  </si>
  <si>
    <t>EU 14a</t>
  </si>
  <si>
    <t>A túlzott tőkeáttétel kockázatának kezelését célzó kiegészítő szavatolótőke-követelmény (%)</t>
  </si>
  <si>
    <t>EU 14b</t>
  </si>
  <si>
    <t>Ebből: CET1 tőkekövetelmény-mutató (százalékpont)</t>
  </si>
  <si>
    <t>EU 14c</t>
  </si>
  <si>
    <t>Teljes SREP tőkeáttételimutató-követelmény (%)</t>
  </si>
  <si>
    <t>Tőkeáttételi mutató és együttes tőkeáttételimutató-követelmény (a teljes kitettségi mérték százalékában)</t>
  </si>
  <si>
    <t>EU 14d</t>
  </si>
  <si>
    <t>A tőkeáttételi mutatóra vonatkozó pufferkövetelmény (%)</t>
  </si>
  <si>
    <t>EU 14e</t>
  </si>
  <si>
    <t>Együttes tőkeáttételimutató-követelmény (%)</t>
  </si>
  <si>
    <t>Likviditásfedezeti ráta</t>
  </si>
  <si>
    <t>Magas minőségű likvid eszközök (HQLA) összesen (súlyozott érték – átlag)</t>
  </si>
  <si>
    <t>EU 16a</t>
  </si>
  <si>
    <t>Készpénzkiáramlások – Teljes súlyozott érték</t>
  </si>
  <si>
    <t>EU 16b</t>
  </si>
  <si>
    <t>Készpénzbeáramlások – Teljes súlyozott érték</t>
  </si>
  <si>
    <t>Nettó készpénzkiáramlások összesen (korrigált érték)</t>
  </si>
  <si>
    <t>Likviditásfedezeti ráta (%)</t>
  </si>
  <si>
    <t>Rendelkezésre álló stabil források összesen</t>
  </si>
  <si>
    <t>Előírt stabil források összesen</t>
  </si>
  <si>
    <t>Nettó stabil forrásellátottsági ráta (%)</t>
  </si>
  <si>
    <t>Tartalomjegyzék</t>
  </si>
  <si>
    <t>CRR 450. cikk (1) bekezdés h) pont i–ii. alpont - EU REM1 tábla
millió HUF</t>
  </si>
  <si>
    <t>Vezető testület, felügyeleti funkció</t>
  </si>
  <si>
    <t>Vezető testület, irányító funkció</t>
  </si>
  <si>
    <t>Egyéb felső vezetés</t>
  </si>
  <si>
    <t>Egyéb azonosított munkavállalók</t>
  </si>
  <si>
    <t>Rögzített javadalmazás</t>
  </si>
  <si>
    <t>Azonosított munkavállalók száma</t>
  </si>
  <si>
    <t>Teljes rögzített javadalmazás</t>
  </si>
  <si>
    <t>Ebből: készpénzalapú</t>
  </si>
  <si>
    <t>(Az EU-ban nem alkalmazandó)</t>
  </si>
  <si>
    <t>EU-4a</t>
  </si>
  <si>
    <t>Ebből: részvények vagy azokkal egyenértékű tulajdoni részesedések</t>
  </si>
  <si>
    <t>Ebből: részvényhez kapcsolt eszközök vagy azokkal egyenértékű készpénz-helyettesítő fizetési eszközök</t>
  </si>
  <si>
    <t>EU-5x</t>
  </si>
  <si>
    <t>Ebből: egyéb eszközök</t>
  </si>
  <si>
    <t>Ebből: egyéb formák</t>
  </si>
  <si>
    <t>Változó javadalmazás</t>
  </si>
  <si>
    <t>Teljes változó javadalmazás</t>
  </si>
  <si>
    <t>Ebből: halasztott</t>
  </si>
  <si>
    <t>EU-13a</t>
  </si>
  <si>
    <t>EU-14a</t>
  </si>
  <si>
    <t>EU-13b</t>
  </si>
  <si>
    <t>EU-14b</t>
  </si>
  <si>
    <t>EU-14x</t>
  </si>
  <si>
    <t>EU-14y</t>
  </si>
  <si>
    <t>Teljes javadalmazás (2 + 10)</t>
  </si>
  <si>
    <t>CRR 450. cikk (1) bekezdés h) pont v–vii. pont - EU REM2 tábla
millió HUF</t>
  </si>
  <si>
    <t>Megítélt garantált változó javadalmazás</t>
  </si>
  <si>
    <t>Megítélt garantált változó javadalmazás – Azonosított munkavállalók száma</t>
  </si>
  <si>
    <t>Megítélt garantált változó javadalmazás – Teljes összeg</t>
  </si>
  <si>
    <t>Ebből az üzleti év során kifizetett megítélt garantált változó javadalmazás, amelyet nem vesznek figyelembe a teljesítményjavadalmazás felső korlátjában</t>
  </si>
  <si>
    <t>Korábbi időszakokban megítélt, az üzleti év során kifizetett végkielégítések</t>
  </si>
  <si>
    <t>Korábbi időszakokban megítélt, az üzleti év során kifizetett végkielégítések – Azonosított munkavállalók száma</t>
  </si>
  <si>
    <t>Korábbi időszakokban megítélt, az üzleti év során kifizetett végkielégítések – Teljes összeg</t>
  </si>
  <si>
    <t>Az üzleti év során megítélt végkielégítések</t>
  </si>
  <si>
    <t>Az üzleti év során megítélt végkielégítések – Azonosított munkavállalók száma</t>
  </si>
  <si>
    <t>Az üzleti év során megítélt végkielégítések – Teljes összeg</t>
  </si>
  <si>
    <t>Ebből az üzleti év során kifizetett</t>
  </si>
  <si>
    <t>Ebből halasztott</t>
  </si>
  <si>
    <t>Ebből az üzleti év során kifizetett végkielégítések, amelyeket nem vesznek figyelembe a teljesítményjavadalmazás felső korlátjában</t>
  </si>
  <si>
    <t>Ebből az egy fő részére megítélt legmagasabb kifizetés</t>
  </si>
  <si>
    <t>CRR 450. cikk (1) bekezdés h) pont iii–iv. pont - EU REM3 tábla
millió HUF</t>
  </si>
  <si>
    <t>Halasztott és visszatartott javadalmazás</t>
  </si>
  <si>
    <t>Korábbi teljesítési időszakokra megítélt halasztott javadalmazás teljes összege</t>
  </si>
  <si>
    <t>Ebből az adott üzleti évben kifizetendővé váló</t>
  </si>
  <si>
    <t>Ebből a következő üzleti években kifizetendővé váló</t>
  </si>
  <si>
    <t>Az üzleti év során kifizetendővé váló halasztott javadalmazás teljesítményen alapuló kiigazításának összege az adott üzleti évben</t>
  </si>
  <si>
    <t>A jövőbeli teljesítési évek során kifizetendővé váló halasztott javadalmazás teljesítményen alapuló kiigazításának összege az adott üzleti évben</t>
  </si>
  <si>
    <t>Az üzleti év során utólagos implicit kiigazítások miatt végrehajtott kiigazítások teljes összege (azaz a halasztott javadalmazás értékének változása az instrumentumok árának változása miatt)</t>
  </si>
  <si>
    <t>Az üzleti év előtt megítélt, az adott üzleti évben ténylegesen kifizetett halasztott javadalmazás teljes összege</t>
  </si>
  <si>
    <t>Korábbi teljesítési időszakra megítélt, kifizetendővé vált, de visszatartási időszak hatálya alá tartozó halasztott javadalmazás teljes összege</t>
  </si>
  <si>
    <t>Készpénzalapú</t>
  </si>
  <si>
    <t>Részvények vagy azokkal egyenértékű tulajdoni részesedések</t>
  </si>
  <si>
    <t>Részvényhez kapcsolt eszközök vagy azokkal egyenértékű készpénz-helyettesítő fizetési eszközök</t>
  </si>
  <si>
    <t>Egyéb eszközök</t>
  </si>
  <si>
    <t>Egyéb formák</t>
  </si>
  <si>
    <t>Teljes összeg</t>
  </si>
  <si>
    <t>CRR 450. cikk (1) bekezdés i) pont - EU REM4 tábla
millió HUF</t>
  </si>
  <si>
    <t>A CRR 450. cikkének i) pontja szerinti, magas keresettel rendelkező azonosított munkavállalók</t>
  </si>
  <si>
    <t>1 000 000 EUR – kevesebb mint 1 500 000 EUR</t>
  </si>
  <si>
    <t>1 500 000 EUR – kevesebb mint 2 000 000 EUR</t>
  </si>
  <si>
    <t>2 000 000 EUR – kevesebb mint 2 500 000 EUR</t>
  </si>
  <si>
    <t>2 500 000 EUR – kevesebb mint 3 000 000 EUR</t>
  </si>
  <si>
    <t>3 000 000 EUR – kevesebb mint 3 500 000 EUR</t>
  </si>
  <si>
    <t>3 500 000 EUR – kevesebb mint 4 000 000 EUR</t>
  </si>
  <si>
    <t>4 000 000 EUR – kevesebb mint 4 500 000 EUR</t>
  </si>
  <si>
    <t>4 500 000 EUR – kevesebb mint 5 000 000 EUR</t>
  </si>
  <si>
    <t>5 000 000 EUR – kevesebb mint 6 000 000 EUR</t>
  </si>
  <si>
    <t>6 000 000 EUR – kevesebb mint 7 000 000 EUR</t>
  </si>
  <si>
    <t>7 000 000 EUR – kevesebb mint 8 000 000 EUR</t>
  </si>
  <si>
    <t>CRR 450. cikk (1) bekezdés g) pont - EU REM5 tábla
millió HUF</t>
  </si>
  <si>
    <t>Vezető testület javadalmazása</t>
  </si>
  <si>
    <t>Tevékenységi területek</t>
  </si>
  <si>
    <t>Vezető testület összesen</t>
  </si>
  <si>
    <t>Befektetési banki tevékenység</t>
  </si>
  <si>
    <t>Lakossági banki tevékenység</t>
  </si>
  <si>
    <t>Vagyonkezelés</t>
  </si>
  <si>
    <t>Vállalati funkciók</t>
  </si>
  <si>
    <t>Független belsőkontroll-funkciók</t>
  </si>
  <si>
    <t>Minden egyéb</t>
  </si>
  <si>
    <t>Azonosított munkavállalók teljes száma</t>
  </si>
  <si>
    <t>Ebből: vezető testületi tagok</t>
  </si>
  <si>
    <t>Ebből: egyéb felső vezetés</t>
  </si>
  <si>
    <t>Ebből: egyéb azonosított munkavállalók</t>
  </si>
  <si>
    <t>Azonosított munkavállalók teljes javadalmazása</t>
  </si>
  <si>
    <t>Ebből: változó javadalmazás</t>
  </si>
  <si>
    <t>Ebből: rögzített javadalmazás</t>
  </si>
  <si>
    <t>Hitelkockázat</t>
  </si>
  <si>
    <t>EU CR1</t>
  </si>
  <si>
    <t>Teljesítő (performing) és nemteljesítő (non-performing) kitettségek és kapcsolódó céltartalékok</t>
  </si>
  <si>
    <t>EU CQ3</t>
  </si>
  <si>
    <t>Átstrukturált kitettségek hitelminősége</t>
  </si>
  <si>
    <t>EU CQ7</t>
  </si>
  <si>
    <t>Birtokbavétellel és végrehajtással megszerzett biztosítékok</t>
  </si>
  <si>
    <t>Teljesítő és nemteljesítő kitettségek és kapcsolódó céltartalékok</t>
  </si>
  <si>
    <t>Bruttó könyv szerinti érték / névérték</t>
  </si>
  <si>
    <t>Halmozott értékvesztés, a hitelkockázat-változásból származó negatív valósérték-változás halmozott összege és céltartalékok</t>
  </si>
  <si>
    <t>Halmozott részleges leírások összege</t>
  </si>
  <si>
    <t>Kapott biztosítékok és kapott pénzügyi garanciák</t>
  </si>
  <si>
    <t>Teljesítő kitettségek</t>
  </si>
  <si>
    <t>Nemteljesítő kitettségek</t>
  </si>
  <si>
    <t>Teljesítő kitettségek – halmozott értékvesztés és céltartalékok</t>
  </si>
  <si>
    <t>Nemteljesítő kitettségek – halmozott értékvesztés, a hitelkockázat-változásból származó negatív valósérték-változás halmozott összege és céltartalékok</t>
  </si>
  <si>
    <t>a teljesítő kitettségek után</t>
  </si>
  <si>
    <t>a nemteljesítő kitettségek után</t>
  </si>
  <si>
    <t>ebből 1. szakasz</t>
  </si>
  <si>
    <t>ebből 2. szakasz</t>
  </si>
  <si>
    <t>ebből 3. szakasz</t>
  </si>
  <si>
    <t>Számlakövetelések központi bankokkal szemben és egyéb látra szóló betétek</t>
  </si>
  <si>
    <t>Hitelek és előlegek</t>
  </si>
  <si>
    <t>Központi bankok</t>
  </si>
  <si>
    <t>Államháztartások</t>
  </si>
  <si>
    <t>Hitelintézetek</t>
  </si>
  <si>
    <t>Egyéb pénzügyi vállalatok</t>
  </si>
  <si>
    <t>Nem pénzügyi vállalatok</t>
  </si>
  <si>
    <t>ebből: kkv-k</t>
  </si>
  <si>
    <t>Háztartások</t>
  </si>
  <si>
    <t>Hitelviszonyt megtestesítő értékpapírok</t>
  </si>
  <si>
    <t>Mérlegen kívüli kitettségek</t>
  </si>
  <si>
    <t>Teljesítő és nemteljesítő kitettségek hitelminősége a késedelmes napok szerinti bontásban</t>
  </si>
  <si>
    <t>CRR 442. cikk d) pont - EU CQ3 tábla
millió HUF</t>
  </si>
  <si>
    <t>Nincs késedelem vagy a késedelem 
≤ 30 nap</t>
  </si>
  <si>
    <t>A késedelem 
&gt; 30 nap ≤ 90 nap</t>
  </si>
  <si>
    <t>Nem valószínű, hogy fizet – nem késedelmes vagy a késedelem ≤ 90 nap</t>
  </si>
  <si>
    <t>A késedelem 
&gt; 90 nap ≤ 180 nap</t>
  </si>
  <si>
    <t>A késedelem 
&gt; 180 nap ≤ 1 év</t>
  </si>
  <si>
    <t>A késedelem 
&gt; 1 év ≤ 2 év</t>
  </si>
  <si>
    <t>A késedelem 
&gt; 2 év ≤ 5 év</t>
  </si>
  <si>
    <t>A késedelem 
&gt; 5 év ≤ 7 év</t>
  </si>
  <si>
    <t>A késedelem &gt; 7 év</t>
  </si>
  <si>
    <t>Ebből: nemteljesítő (defaulted)</t>
  </si>
  <si>
    <t>Átstrukturált kitettségek bruttó könyv szerinti értéke / névértéke</t>
  </si>
  <si>
    <t>Halmozott értékvesztés, a hitelkockázat- változásból származó negatív valósérték- változás halmozott összege és céltartalékok</t>
  </si>
  <si>
    <t>Átstrukturált kitettségek fedezetéül kapott biztosítékok és pénzügyi garanciák</t>
  </si>
  <si>
    <t>Átstrukturált teljesítő</t>
  </si>
  <si>
    <t>Átstrukturált nemteljesítő</t>
  </si>
  <si>
    <t>Átstrukturált teljesítő kitettségek esetében</t>
  </si>
  <si>
    <t>Átstrukturált nemteljesítő kitettségek esetében</t>
  </si>
  <si>
    <t>Ebből: átstrukturált nemteljesítő kitettségek fedezetéül kapott biztosítékok és pénzügyi garanciák</t>
  </si>
  <si>
    <t>Ebből: értékvesztett</t>
  </si>
  <si>
    <t>Adott hitelnyújtási elkötelezettségek</t>
  </si>
  <si>
    <t>Kezdeti megjelenítéskori érték</t>
  </si>
  <si>
    <t>Negatív változások halmozott összege</t>
  </si>
  <si>
    <t>Ingatlanok, gépek és berendezések (PP&amp;E)</t>
  </si>
  <si>
    <t>Ingatlanok, gépek és berendezések (PP&amp;E)” besorolású biztosítéktól eltérő</t>
  </si>
  <si>
    <t>Lakóingatlan</t>
  </si>
  <si>
    <t>Kereskedelmi ingatlan</t>
  </si>
  <si>
    <t>Ingó vagyontárgyak (gépjármű, hajó stb)</t>
  </si>
  <si>
    <t>Tulajdoni részesedést és hitelviszonyt megtestesítő instrumentumok</t>
  </si>
  <si>
    <t>Egyéb biztosítékok</t>
  </si>
  <si>
    <t>EU CQ1</t>
  </si>
  <si>
    <t>CRR 442. cikk c) és e) pontja - EU CR1 tábla
millió HUF</t>
  </si>
  <si>
    <t>CRR 442. cikk c) pontja - EU CQ1 tábla
millió HUF</t>
  </si>
  <si>
    <t>CRR 442. cikk c) pontja - EU CQ7 tábla
millió HUF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</si>
</sst>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0E]yyyy/\ mmmm\ d\.;@"/>
    <numFmt numFmtId="165" formatCode="0.0%"/>
    <numFmt numFmtId="166" formatCode="_-* #,##0.00\ _F_t_-;\-* #,##0.00\ _F_t_-;_-* &quot;-&quot;??\ _F_t_-;_-@_-"/>
    <numFmt numFmtId="167" formatCode="_-* #,##0\ _F_t_-;\-* #,##0\ _F_t_-;_-* &quot;-&quot;??\ _F_t_-;_-@_-"/>
    <numFmt numFmtId="168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rgb="FF213768"/>
      <name val="Arial"/>
      <family val="2"/>
      <charset val="238"/>
    </font>
    <font>
      <sz val="10"/>
      <color rgb="FF213768"/>
      <name val="Arial"/>
      <family val="2"/>
      <charset val="238"/>
    </font>
    <font>
      <b/>
      <sz val="12"/>
      <color rgb="FF213768"/>
      <name val="Arial"/>
      <family val="2"/>
      <charset val="238"/>
    </font>
    <font>
      <b/>
      <sz val="10"/>
      <color rgb="FF213768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206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7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0"/>
      <color rgb="FF002060"/>
      <name val="Arial"/>
      <family val="2"/>
      <charset val="238"/>
    </font>
    <font>
      <sz val="11"/>
      <color theme="1"/>
      <name val="Calibri"/>
      <family val="2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rgb="FF002060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7"/>
      <color theme="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1376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03CA5"/>
        <bgColor indexed="64"/>
      </patternFill>
    </fill>
    <fill>
      <patternFill patternType="solid">
        <fgColor rgb="FF695FFF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rgb="FF213768"/>
      </top>
      <bottom/>
      <diagonal/>
    </border>
    <border>
      <left/>
      <right/>
      <top/>
      <bottom style="medium">
        <color rgb="FF21376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5" tint="0.39994506668294322"/>
      </bottom>
      <diagonal/>
    </border>
    <border>
      <left/>
      <right/>
      <top style="thin">
        <color rgb="FFC00000"/>
      </top>
      <bottom style="double">
        <color rgb="FFC00000"/>
      </bottom>
      <diagonal/>
    </border>
    <border>
      <left/>
      <right style="medium">
        <color theme="8" tint="0.39991454817346722"/>
      </right>
      <top/>
      <bottom/>
      <diagonal/>
    </border>
    <border>
      <left style="medium">
        <color theme="8" tint="0.39991454817346722"/>
      </left>
      <right style="medium">
        <color theme="8" tint="0.39991454817346722"/>
      </right>
      <top/>
      <bottom/>
      <diagonal/>
    </border>
    <border>
      <left/>
      <right style="medium">
        <color theme="3" tint="0.79998168889431442"/>
      </right>
      <top/>
      <bottom/>
      <diagonal/>
    </border>
    <border>
      <left/>
      <right/>
      <top/>
      <bottom style="medium">
        <color theme="5" tint="0.39991454817346722"/>
      </bottom>
      <diagonal/>
    </border>
    <border>
      <left/>
      <right/>
      <top style="medium">
        <color rgb="FF695FFF"/>
      </top>
      <bottom style="medium">
        <color rgb="FF695FFF"/>
      </bottom>
      <diagonal/>
    </border>
    <border>
      <left/>
      <right/>
      <top/>
      <bottom style="medium">
        <color rgb="FF695FFF"/>
      </bottom>
      <diagonal/>
    </border>
    <border>
      <left style="medium">
        <color rgb="FF5ABCC4"/>
      </left>
      <right style="medium">
        <color rgb="FF5ABCC4"/>
      </right>
      <top/>
      <bottom/>
      <diagonal/>
    </border>
    <border>
      <left style="medium">
        <color rgb="FFC3BFFF"/>
      </left>
      <right style="medium">
        <color rgb="FF5ABCC4"/>
      </right>
      <top style="medium">
        <color rgb="FFC3BFFF"/>
      </top>
      <bottom/>
      <diagonal/>
    </border>
    <border>
      <left style="medium">
        <color rgb="FFC3BFFF"/>
      </left>
      <right style="medium">
        <color rgb="FF5ABCC4"/>
      </right>
      <top/>
      <bottom/>
      <diagonal/>
    </border>
    <border>
      <left style="medium">
        <color rgb="FFC3BFFF"/>
      </left>
      <right style="medium">
        <color rgb="FFC3BFFF"/>
      </right>
      <top/>
      <bottom style="medium">
        <color rgb="FFC3BFFF"/>
      </bottom>
      <diagonal/>
    </border>
    <border>
      <left style="medium">
        <color rgb="FFC3BFFF"/>
      </left>
      <right style="medium">
        <color rgb="FFC3BFFF"/>
      </right>
      <top style="medium">
        <color rgb="FFC3BFFF"/>
      </top>
      <bottom style="medium">
        <color rgb="FFC3BFFF"/>
      </bottom>
      <diagonal/>
    </border>
    <border>
      <left style="medium">
        <color rgb="FF5ABCC4"/>
      </left>
      <right style="medium">
        <color rgb="FF5ABCC4"/>
      </right>
      <top style="medium">
        <color rgb="FFC3BFFF"/>
      </top>
      <bottom/>
      <diagonal/>
    </border>
    <border>
      <left style="medium">
        <color rgb="FF5ABCC4"/>
      </left>
      <right style="medium">
        <color rgb="FFC3BFFF"/>
      </right>
      <top style="medium">
        <color rgb="FFC3BFFF"/>
      </top>
      <bottom/>
      <diagonal/>
    </border>
    <border>
      <left style="medium">
        <color rgb="FF5ABCC4"/>
      </left>
      <right style="medium">
        <color rgb="FFC3BFFF"/>
      </right>
      <top/>
      <bottom/>
      <diagonal/>
    </border>
    <border>
      <left style="medium">
        <color rgb="FFC3BFFF"/>
      </left>
      <right style="medium">
        <color rgb="FF5ABCC4"/>
      </right>
      <top/>
      <bottom style="medium">
        <color rgb="FFC3BFFF"/>
      </bottom>
      <diagonal/>
    </border>
    <border>
      <left style="medium">
        <color rgb="FF5ABCC4"/>
      </left>
      <right style="medium">
        <color rgb="FF5ABCC4"/>
      </right>
      <top/>
      <bottom style="medium">
        <color rgb="FFC3BFFF"/>
      </bottom>
      <diagonal/>
    </border>
    <border>
      <left style="medium">
        <color rgb="FF5ABCC4"/>
      </left>
      <right style="medium">
        <color rgb="FFC3BFFF"/>
      </right>
      <top/>
      <bottom style="medium">
        <color rgb="FFC3BFFF"/>
      </bottom>
      <diagonal/>
    </border>
    <border>
      <left/>
      <right style="medium">
        <color rgb="FFC3BFFF"/>
      </right>
      <top/>
      <bottom style="medium">
        <color rgb="FF5ABCC4"/>
      </bottom>
      <diagonal/>
    </border>
    <border>
      <left/>
      <right style="medium">
        <color rgb="FFC3BFFF"/>
      </right>
      <top style="medium">
        <color rgb="FF5ABCC4"/>
      </top>
      <bottom style="medium">
        <color rgb="FF5ABCC4"/>
      </bottom>
      <diagonal/>
    </border>
    <border>
      <left/>
      <right style="medium">
        <color rgb="FFC3BFFF"/>
      </right>
      <top style="medium">
        <color rgb="FF5ABCC4"/>
      </top>
      <bottom style="medium">
        <color rgb="FFC3BFFF"/>
      </bottom>
      <diagonal/>
    </border>
    <border>
      <left style="medium">
        <color rgb="FFC3BFFF"/>
      </left>
      <right/>
      <top/>
      <bottom style="medium">
        <color rgb="FFC3BFFF"/>
      </bottom>
      <diagonal/>
    </border>
    <border>
      <left style="medium">
        <color rgb="FFC3BFFF"/>
      </left>
      <right style="medium">
        <color rgb="FFC3BFFF"/>
      </right>
      <top style="medium">
        <color rgb="FFC3BFFF"/>
      </top>
      <bottom style="medium">
        <color rgb="FF5ABCC4"/>
      </bottom>
      <diagonal/>
    </border>
    <border>
      <left style="medium">
        <color rgb="FFC3BFFF"/>
      </left>
      <right/>
      <top style="medium">
        <color rgb="FFC3BFFF"/>
      </top>
      <bottom style="medium">
        <color rgb="FF5ABCC4"/>
      </bottom>
      <diagonal/>
    </border>
    <border>
      <left style="medium">
        <color rgb="FFC3BFFF"/>
      </left>
      <right style="medium">
        <color rgb="FFC3BFFF"/>
      </right>
      <top style="medium">
        <color rgb="FF5ABCC4"/>
      </top>
      <bottom style="medium">
        <color rgb="FFC3BFFF"/>
      </bottom>
      <diagonal/>
    </border>
    <border>
      <left style="medium">
        <color rgb="FFC3BFFF"/>
      </left>
      <right/>
      <top style="medium">
        <color rgb="FF5ABCC4"/>
      </top>
      <bottom style="medium">
        <color rgb="FFC3BFFF"/>
      </bottom>
      <diagonal/>
    </border>
    <border>
      <left/>
      <right style="medium">
        <color rgb="FF5ABCC4"/>
      </right>
      <top style="medium">
        <color rgb="FFC3BFFF"/>
      </top>
      <bottom/>
      <diagonal/>
    </border>
    <border>
      <left style="medium">
        <color rgb="FFC3BFFF"/>
      </left>
      <right/>
      <top style="medium">
        <color rgb="FF5ABCC4"/>
      </top>
      <bottom style="medium">
        <color rgb="FF5ABCC4"/>
      </bottom>
      <diagonal/>
    </border>
    <border>
      <left/>
      <right/>
      <top style="medium">
        <color rgb="FF695FFF"/>
      </top>
      <bottom style="medium">
        <color rgb="FFC3BFFF"/>
      </bottom>
      <diagonal/>
    </border>
    <border>
      <left/>
      <right/>
      <top style="medium">
        <color rgb="FFC3BFFF"/>
      </top>
      <bottom style="medium">
        <color rgb="FF695FFF"/>
      </bottom>
      <diagonal/>
    </border>
    <border>
      <left/>
      <right/>
      <top/>
      <bottom style="medium">
        <color rgb="FFC3BFFF"/>
      </bottom>
      <diagonal/>
    </border>
    <border>
      <left/>
      <right/>
      <top style="medium">
        <color rgb="FFC3BFFF"/>
      </top>
      <bottom/>
      <diagonal/>
    </border>
    <border>
      <left style="medium">
        <color rgb="FFC3BFFF"/>
      </left>
      <right/>
      <top style="medium">
        <color rgb="FFC3BFFF"/>
      </top>
      <bottom/>
      <diagonal/>
    </border>
    <border>
      <left/>
      <right style="medium">
        <color rgb="FFC3BFFF"/>
      </right>
      <top style="medium">
        <color rgb="FFC3BFFF"/>
      </top>
      <bottom/>
      <diagonal/>
    </border>
    <border>
      <left style="medium">
        <color rgb="FFC3BFFF"/>
      </left>
      <right/>
      <top/>
      <bottom/>
      <diagonal/>
    </border>
    <border>
      <left style="medium">
        <color theme="3" tint="0.79998168889431442"/>
      </left>
      <right style="medium">
        <color rgb="FFC3BFFF"/>
      </right>
      <top/>
      <bottom/>
      <diagonal/>
    </border>
    <border>
      <left/>
      <right/>
      <top style="medium">
        <color theme="5" tint="0.39991454817346722"/>
      </top>
      <bottom style="medium">
        <color rgb="FFC3BFFF"/>
      </bottom>
      <diagonal/>
    </border>
    <border>
      <left style="medium">
        <color rgb="FFC3BFFF"/>
      </left>
      <right style="medium">
        <color theme="3" tint="0.79998168889431442"/>
      </right>
      <top/>
      <bottom/>
      <diagonal/>
    </border>
    <border>
      <left style="medium">
        <color theme="3" tint="0.79998168889431442"/>
      </left>
      <right style="medium">
        <color theme="3" tint="0.79998168889431442"/>
      </right>
      <top/>
      <bottom/>
      <diagonal/>
    </border>
    <border>
      <left style="medium">
        <color theme="8" tint="0.39991454817346722"/>
      </left>
      <right style="medium">
        <color theme="8" tint="0.39991454817346722"/>
      </right>
      <top/>
      <bottom style="medium">
        <color rgb="FFC3BFFF"/>
      </bottom>
      <diagonal/>
    </border>
    <border>
      <left style="medium">
        <color rgb="FFC3BFFF"/>
      </left>
      <right style="medium">
        <color rgb="FFC3BFFF"/>
      </right>
      <top style="medium">
        <color rgb="FFC3BFFF"/>
      </top>
      <bottom style="medium">
        <color theme="5" tint="0.39991454817346722"/>
      </bottom>
      <diagonal/>
    </border>
    <border>
      <left style="medium">
        <color rgb="FFC3BFFF"/>
      </left>
      <right style="medium">
        <color rgb="FFC3BFFF"/>
      </right>
      <top style="medium">
        <color theme="5" tint="0.39991454817346722"/>
      </top>
      <bottom style="medium">
        <color rgb="FFC3BFFF"/>
      </bottom>
      <diagonal/>
    </border>
    <border>
      <left style="medium">
        <color rgb="FFC3BFFF"/>
      </left>
      <right style="medium">
        <color theme="8" tint="0.39991454817346722"/>
      </right>
      <top/>
      <bottom style="medium">
        <color rgb="FFC3BFFF"/>
      </bottom>
      <diagonal/>
    </border>
    <border>
      <left style="medium">
        <color theme="8" tint="0.39991454817346722"/>
      </left>
      <right style="medium">
        <color rgb="FFC3BFFF"/>
      </right>
      <top/>
      <bottom style="medium">
        <color rgb="FFC3BFFF"/>
      </bottom>
      <diagonal/>
    </border>
    <border>
      <left style="medium">
        <color rgb="FFC3BFFF"/>
      </left>
      <right style="medium">
        <color theme="8" tint="0.39991454817346722"/>
      </right>
      <top style="medium">
        <color rgb="FFC3BFFF"/>
      </top>
      <bottom/>
      <diagonal/>
    </border>
    <border>
      <left style="medium">
        <color theme="8" tint="0.39991454817346722"/>
      </left>
      <right style="medium">
        <color theme="8" tint="0.39991454817346722"/>
      </right>
      <top style="medium">
        <color rgb="FFC3BFFF"/>
      </top>
      <bottom/>
      <diagonal/>
    </border>
    <border>
      <left style="medium">
        <color theme="8" tint="0.39991454817346722"/>
      </left>
      <right style="medium">
        <color rgb="FFC3BFFF"/>
      </right>
      <top/>
      <bottom/>
      <diagonal/>
    </border>
    <border>
      <left style="medium">
        <color theme="8" tint="0.39991454817346722"/>
      </left>
      <right style="medium">
        <color rgb="FFC3BFFF"/>
      </right>
      <top style="medium">
        <color rgb="FFC3BFFF"/>
      </top>
      <bottom/>
      <diagonal/>
    </border>
    <border>
      <left/>
      <right/>
      <top style="medium">
        <color rgb="FFC3BFFF"/>
      </top>
      <bottom style="medium">
        <color rgb="FFC3BFFF"/>
      </bottom>
      <diagonal/>
    </border>
    <border>
      <left/>
      <right/>
      <top style="medium">
        <color rgb="FFC3BFFF"/>
      </top>
      <bottom style="medium">
        <color rgb="FF5ABCC4"/>
      </bottom>
      <diagonal/>
    </border>
    <border>
      <left/>
      <right/>
      <top style="medium">
        <color rgb="FF5ABCC4"/>
      </top>
      <bottom style="medium">
        <color rgb="FFC3BFFF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6" fillId="0" borderId="0"/>
    <xf numFmtId="0" fontId="2" fillId="0" borderId="3" applyNumberFormat="0" applyFill="0" applyAlignment="0" applyProtection="0"/>
    <xf numFmtId="0" fontId="1" fillId="5" borderId="0" applyNumberFormat="0" applyBorder="0" applyAlignment="0" applyProtection="0"/>
    <xf numFmtId="0" fontId="28" fillId="0" borderId="4" applyNumberFormat="0" applyFill="0" applyAlignment="0" applyProtection="0"/>
    <xf numFmtId="0" fontId="2" fillId="0" borderId="5" applyNumberFormat="0" applyFill="0" applyAlignment="0" applyProtection="0"/>
    <xf numFmtId="166" fontId="12" fillId="0" borderId="0" applyFont="0" applyFill="0" applyBorder="0" applyAlignment="0" applyProtection="0"/>
  </cellStyleXfs>
  <cellXfs count="356">
    <xf numFmtId="0" fontId="0" fillId="0" borderId="0" xfId="0"/>
    <xf numFmtId="0" fontId="4" fillId="0" borderId="0" xfId="2" applyFont="1" applyFill="1"/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justify" vertical="top" wrapText="1"/>
    </xf>
    <xf numFmtId="0" fontId="7" fillId="2" borderId="0" xfId="0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9" fillId="2" borderId="0" xfId="0" applyFont="1" applyFill="1" applyBorder="1" applyAlignment="1">
      <alignment horizontal="justify" vertical="top" wrapText="1"/>
    </xf>
    <xf numFmtId="0" fontId="15" fillId="2" borderId="0" xfId="3" applyFont="1" applyFill="1" applyAlignment="1">
      <alignment vertical="center" wrapText="1"/>
    </xf>
    <xf numFmtId="3" fontId="15" fillId="2" borderId="0" xfId="4" applyNumberFormat="1" applyFont="1" applyFill="1" applyAlignment="1">
      <alignment horizontal="right" vertical="center"/>
    </xf>
    <xf numFmtId="0" fontId="11" fillId="2" borderId="0" xfId="3" applyFont="1" applyFill="1" applyAlignment="1">
      <alignment horizontal="left" vertical="center" wrapText="1" indent="2"/>
    </xf>
    <xf numFmtId="3" fontId="11" fillId="2" borderId="0" xfId="4" applyNumberFormat="1" applyFont="1" applyFill="1" applyAlignment="1">
      <alignment horizontal="right" vertical="center"/>
    </xf>
    <xf numFmtId="3" fontId="11" fillId="4" borderId="0" xfId="4" applyNumberFormat="1" applyFont="1" applyFill="1" applyBorder="1" applyAlignment="1">
      <alignment horizontal="right" vertical="center"/>
    </xf>
    <xf numFmtId="3" fontId="11" fillId="2" borderId="0" xfId="3" applyNumberFormat="1" applyFont="1" applyFill="1" applyAlignment="1">
      <alignment horizontal="right" vertical="center"/>
    </xf>
    <xf numFmtId="3" fontId="11" fillId="4" borderId="0" xfId="3" applyNumberFormat="1" applyFont="1" applyFill="1" applyBorder="1" applyAlignment="1">
      <alignment horizontal="right" vertical="center"/>
    </xf>
    <xf numFmtId="0" fontId="11" fillId="0" borderId="0" xfId="3" applyFont="1"/>
    <xf numFmtId="0" fontId="17" fillId="0" borderId="0" xfId="3" applyFont="1"/>
    <xf numFmtId="3" fontId="17" fillId="0" borderId="0" xfId="3" applyNumberFormat="1" applyFont="1"/>
    <xf numFmtId="0" fontId="18" fillId="0" borderId="0" xfId="3" applyFont="1"/>
    <xf numFmtId="0" fontId="19" fillId="0" borderId="0" xfId="3" applyFont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indent="2"/>
    </xf>
    <xf numFmtId="3" fontId="5" fillId="2" borderId="0" xfId="0" applyNumberFormat="1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 indent="2"/>
    </xf>
    <xf numFmtId="0" fontId="5" fillId="2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21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justify" vertical="center" wrapText="1"/>
    </xf>
    <xf numFmtId="3" fontId="18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10" fontId="18" fillId="0" borderId="0" xfId="1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10" fontId="18" fillId="0" borderId="0" xfId="1" applyNumberFormat="1" applyFont="1" applyFill="1" applyBorder="1" applyAlignment="1">
      <alignment horizontal="right" vertical="center"/>
    </xf>
    <xf numFmtId="0" fontId="22" fillId="0" borderId="0" xfId="2" applyFont="1" applyFill="1"/>
    <xf numFmtId="0" fontId="23" fillId="0" borderId="0" xfId="0" applyFont="1" applyAlignment="1">
      <alignment horizontal="left" vertical="center"/>
    </xf>
    <xf numFmtId="0" fontId="18" fillId="0" borderId="0" xfId="0" applyFont="1" applyFill="1"/>
    <xf numFmtId="3" fontId="18" fillId="0" borderId="0" xfId="0" applyNumberFormat="1" applyFont="1"/>
    <xf numFmtId="10" fontId="18" fillId="0" borderId="0" xfId="1" applyNumberFormat="1" applyFont="1"/>
    <xf numFmtId="0" fontId="18" fillId="0" borderId="0" xfId="0" applyFont="1" applyFill="1" applyAlignment="1">
      <alignment vertical="center"/>
    </xf>
    <xf numFmtId="10" fontId="18" fillId="0" borderId="0" xfId="0" applyNumberFormat="1" applyFont="1"/>
    <xf numFmtId="0" fontId="18" fillId="0" borderId="0" xfId="0" applyFont="1" applyFill="1" applyBorder="1"/>
    <xf numFmtId="0" fontId="18" fillId="0" borderId="0" xfId="0" applyFont="1" applyAlignment="1">
      <alignment horizontal="justify" vertical="center" wrapText="1"/>
    </xf>
    <xf numFmtId="3" fontId="18" fillId="0" borderId="0" xfId="0" applyNumberFormat="1" applyFont="1" applyFill="1" applyAlignment="1">
      <alignment vertical="center"/>
    </xf>
    <xf numFmtId="10" fontId="18" fillId="0" borderId="0" xfId="0" applyNumberFormat="1" applyFont="1" applyFill="1" applyAlignment="1">
      <alignment vertical="center"/>
    </xf>
    <xf numFmtId="0" fontId="19" fillId="0" borderId="0" xfId="0" applyFont="1" applyAlignment="1">
      <alignment horizontal="justify" vertical="center" wrapText="1"/>
    </xf>
    <xf numFmtId="10" fontId="18" fillId="0" borderId="0" xfId="0" applyNumberFormat="1" applyFont="1" applyAlignment="1">
      <alignment vertical="center"/>
    </xf>
    <xf numFmtId="0" fontId="21" fillId="0" borderId="0" xfId="0" applyFont="1" applyAlignment="1">
      <alignment horizontal="right" vertical="center"/>
    </xf>
    <xf numFmtId="3" fontId="18" fillId="0" borderId="0" xfId="0" applyNumberFormat="1" applyFont="1" applyAlignment="1">
      <alignment vertical="center"/>
    </xf>
    <xf numFmtId="3" fontId="19" fillId="0" borderId="0" xfId="3" applyNumberFormat="1" applyFont="1"/>
    <xf numFmtId="0" fontId="2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65" fontId="0" fillId="0" borderId="0" xfId="1" applyNumberFormat="1" applyFont="1"/>
    <xf numFmtId="0" fontId="18" fillId="0" borderId="0" xfId="3" applyFont="1" applyAlignment="1">
      <alignment wrapText="1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vertical="center"/>
    </xf>
    <xf numFmtId="0" fontId="7" fillId="2" borderId="0" xfId="3" applyFont="1" applyFill="1" applyAlignment="1">
      <alignment horizontal="center" vertical="center"/>
    </xf>
    <xf numFmtId="0" fontId="7" fillId="2" borderId="0" xfId="3" applyFont="1" applyFill="1" applyAlignment="1">
      <alignment wrapText="1"/>
    </xf>
    <xf numFmtId="3" fontId="7" fillId="2" borderId="0" xfId="3" applyNumberFormat="1" applyFont="1" applyFill="1" applyAlignment="1">
      <alignment horizontal="right" vertical="center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left" vertical="center" wrapText="1" indent="2"/>
    </xf>
    <xf numFmtId="0" fontId="5" fillId="2" borderId="0" xfId="3" applyFont="1" applyFill="1" applyAlignment="1">
      <alignment horizontal="left" wrapText="1" indent="2"/>
    </xf>
    <xf numFmtId="0" fontId="5" fillId="2" borderId="0" xfId="3" applyFont="1" applyFill="1" applyAlignment="1">
      <alignment horizontal="left" wrapText="1" indent="4"/>
    </xf>
    <xf numFmtId="0" fontId="5" fillId="2" borderId="0" xfId="3" applyFont="1" applyFill="1" applyAlignment="1">
      <alignment horizontal="center"/>
    </xf>
    <xf numFmtId="0" fontId="25" fillId="0" borderId="0" xfId="3" applyFont="1"/>
    <xf numFmtId="0" fontId="25" fillId="0" borderId="0" xfId="3" applyFont="1" applyAlignment="1">
      <alignment wrapText="1"/>
    </xf>
    <xf numFmtId="3" fontId="25" fillId="0" borderId="0" xfId="3" applyNumberFormat="1" applyFont="1"/>
    <xf numFmtId="3" fontId="18" fillId="0" borderId="0" xfId="3" applyNumberFormat="1" applyFont="1"/>
    <xf numFmtId="0" fontId="11" fillId="2" borderId="0" xfId="3" applyFont="1" applyFill="1" applyAlignment="1">
      <alignment horizontal="center" vertical="center"/>
    </xf>
    <xf numFmtId="0" fontId="11" fillId="2" borderId="0" xfId="3" applyFont="1" applyFill="1" applyAlignment="1">
      <alignment wrapText="1"/>
    </xf>
    <xf numFmtId="0" fontId="11" fillId="2" borderId="0" xfId="3" applyFont="1" applyFill="1" applyAlignment="1">
      <alignment horizontal="left" wrapText="1" indent="2"/>
    </xf>
    <xf numFmtId="0" fontId="24" fillId="0" borderId="0" xfId="3" applyFont="1"/>
    <xf numFmtId="0" fontId="18" fillId="0" borderId="0" xfId="3" applyFont="1" applyAlignment="1">
      <alignment horizontal="center" vertical="center" wrapText="1"/>
    </xf>
    <xf numFmtId="0" fontId="11" fillId="2" borderId="0" xfId="3" applyFont="1" applyFill="1" applyAlignment="1">
      <alignment horizontal="justify" wrapText="1"/>
    </xf>
    <xf numFmtId="3" fontId="11" fillId="2" borderId="0" xfId="3" applyNumberFormat="1" applyFont="1" applyFill="1" applyAlignment="1">
      <alignment horizontal="right" vertical="center" wrapText="1"/>
    </xf>
    <xf numFmtId="3" fontId="18" fillId="0" borderId="0" xfId="3" applyNumberFormat="1" applyFont="1" applyAlignment="1">
      <alignment horizontal="right" vertical="center" wrapText="1"/>
    </xf>
    <xf numFmtId="0" fontId="5" fillId="2" borderId="0" xfId="3" applyFont="1" applyFill="1" applyAlignment="1">
      <alignment vertical="center"/>
    </xf>
    <xf numFmtId="3" fontId="5" fillId="2" borderId="0" xfId="4" applyNumberFormat="1" applyFont="1" applyFill="1" applyAlignment="1">
      <alignment horizontal="right" vertical="center"/>
    </xf>
    <xf numFmtId="0" fontId="11" fillId="2" borderId="0" xfId="3" applyFont="1" applyFill="1" applyAlignment="1">
      <alignment vertical="center" wrapText="1"/>
    </xf>
    <xf numFmtId="0" fontId="18" fillId="0" borderId="0" xfId="3" applyFont="1" applyAlignment="1">
      <alignment horizontal="right"/>
    </xf>
    <xf numFmtId="0" fontId="18" fillId="0" borderId="0" xfId="4" applyFont="1"/>
    <xf numFmtId="0" fontId="18" fillId="0" borderId="0" xfId="3" applyFont="1" applyAlignment="1">
      <alignment horizontal="justify" vertical="center" wrapText="1"/>
    </xf>
    <xf numFmtId="0" fontId="18" fillId="0" borderId="0" xfId="3" applyFont="1" applyAlignment="1">
      <alignment vertical="center" wrapText="1"/>
    </xf>
    <xf numFmtId="0" fontId="18" fillId="0" borderId="0" xfId="3" applyFont="1" applyAlignment="1">
      <alignment horizontal="justify" vertical="center"/>
    </xf>
    <xf numFmtId="0" fontId="11" fillId="2" borderId="0" xfId="3" applyFont="1" applyFill="1" applyAlignment="1">
      <alignment horizontal="center" vertical="center" wrapText="1"/>
    </xf>
    <xf numFmtId="3" fontId="11" fillId="4" borderId="0" xfId="3" applyNumberFormat="1" applyFont="1" applyFill="1" applyAlignment="1">
      <alignment horizontal="right" vertical="center" wrapText="1"/>
    </xf>
    <xf numFmtId="3" fontId="11" fillId="4" borderId="0" xfId="3" applyNumberFormat="1" applyFont="1" applyFill="1" applyAlignment="1">
      <alignment vertical="center"/>
    </xf>
    <xf numFmtId="0" fontId="18" fillId="0" borderId="0" xfId="3" applyFont="1" applyAlignment="1">
      <alignment horizontal="right" vertical="center" wrapText="1"/>
    </xf>
    <xf numFmtId="0" fontId="24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5" fillId="6" borderId="0" xfId="0" applyNumberFormat="1" applyFont="1" applyFill="1" applyAlignment="1">
      <alignment vertical="center"/>
    </xf>
    <xf numFmtId="165" fontId="0" fillId="0" borderId="0" xfId="1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ont="1" applyFill="1"/>
    <xf numFmtId="0" fontId="11" fillId="2" borderId="0" xfId="3" applyFont="1" applyFill="1" applyAlignment="1">
      <alignment horizontal="left" vertical="center" wrapText="1"/>
    </xf>
    <xf numFmtId="3" fontId="11" fillId="4" borderId="0" xfId="3" applyNumberFormat="1" applyFont="1" applyFill="1" applyAlignment="1">
      <alignment horizontal="right" vertical="center"/>
    </xf>
    <xf numFmtId="0" fontId="18" fillId="0" borderId="0" xfId="3" applyFont="1" applyFill="1" applyAlignment="1">
      <alignment wrapText="1"/>
    </xf>
    <xf numFmtId="0" fontId="18" fillId="0" borderId="0" xfId="3" applyFont="1" applyFill="1"/>
    <xf numFmtId="3" fontId="18" fillId="0" borderId="0" xfId="3" applyNumberFormat="1" applyFont="1" applyFill="1"/>
    <xf numFmtId="9" fontId="18" fillId="0" borderId="0" xfId="1" applyFont="1" applyFill="1"/>
    <xf numFmtId="0" fontId="18" fillId="0" borderId="0" xfId="3" applyFont="1" applyFill="1" applyAlignment="1">
      <alignment horizontal="left" indent="2"/>
    </xf>
    <xf numFmtId="0" fontId="0" fillId="0" borderId="0" xfId="0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/>
    <xf numFmtId="0" fontId="0" fillId="0" borderId="0" xfId="0" applyAlignment="1">
      <alignment wrapText="1"/>
    </xf>
    <xf numFmtId="0" fontId="3" fillId="0" borderId="0" xfId="2" applyFill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Fill="1"/>
    <xf numFmtId="167" fontId="5" fillId="2" borderId="0" xfId="9" applyNumberFormat="1" applyFont="1" applyFill="1" applyBorder="1" applyAlignment="1">
      <alignment horizontal="justify" vertical="center" wrapText="1"/>
    </xf>
    <xf numFmtId="3" fontId="5" fillId="2" borderId="0" xfId="9" applyNumberFormat="1" applyFont="1" applyFill="1" applyBorder="1" applyAlignment="1">
      <alignment horizontal="right" vertical="center" wrapText="1"/>
    </xf>
    <xf numFmtId="3" fontId="0" fillId="0" borderId="0" xfId="0" applyNumberFormat="1" applyAlignment="1">
      <alignment wrapText="1"/>
    </xf>
    <xf numFmtId="0" fontId="11" fillId="0" borderId="0" xfId="0" applyFont="1"/>
    <xf numFmtId="0" fontId="11" fillId="2" borderId="0" xfId="0" applyFont="1" applyFill="1" applyAlignment="1">
      <alignment horizontal="left" indent="2"/>
    </xf>
    <xf numFmtId="165" fontId="18" fillId="0" borderId="0" xfId="1" applyNumberFormat="1" applyFont="1"/>
    <xf numFmtId="0" fontId="15" fillId="2" borderId="0" xfId="3" applyFont="1" applyFill="1" applyBorder="1" applyAlignment="1">
      <alignment vertical="center" wrapText="1"/>
    </xf>
    <xf numFmtId="3" fontId="15" fillId="2" borderId="0" xfId="3" applyNumberFormat="1" applyFont="1" applyFill="1" applyBorder="1" applyAlignment="1">
      <alignment horizontal="right" vertical="center"/>
    </xf>
    <xf numFmtId="0" fontId="8" fillId="8" borderId="0" xfId="0" applyFont="1" applyFill="1" applyAlignment="1">
      <alignment horizontal="center" vertical="center"/>
    </xf>
    <xf numFmtId="0" fontId="8" fillId="8" borderId="0" xfId="0" applyFont="1" applyFill="1" applyAlignment="1">
      <alignment vertical="center"/>
    </xf>
    <xf numFmtId="3" fontId="8" fillId="8" borderId="0" xfId="0" applyNumberFormat="1" applyFont="1" applyFill="1" applyAlignment="1">
      <alignment vertical="center"/>
    </xf>
    <xf numFmtId="0" fontId="8" fillId="8" borderId="0" xfId="0" applyFont="1" applyFill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3" fontId="7" fillId="2" borderId="10" xfId="0" applyNumberFormat="1" applyFont="1" applyFill="1" applyBorder="1" applyAlignment="1">
      <alignment vertical="center"/>
    </xf>
    <xf numFmtId="0" fontId="15" fillId="2" borderId="11" xfId="3" applyFont="1" applyFill="1" applyBorder="1" applyAlignment="1">
      <alignment vertical="center" wrapText="1"/>
    </xf>
    <xf numFmtId="3" fontId="15" fillId="2" borderId="11" xfId="3" applyNumberFormat="1" applyFont="1" applyFill="1" applyBorder="1" applyAlignment="1">
      <alignment horizontal="right" vertical="center"/>
    </xf>
    <xf numFmtId="0" fontId="8" fillId="7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/>
    </xf>
    <xf numFmtId="0" fontId="8" fillId="8" borderId="10" xfId="0" applyFont="1" applyFill="1" applyBorder="1" applyAlignment="1">
      <alignment horizontal="left" vertical="center"/>
    </xf>
    <xf numFmtId="0" fontId="20" fillId="8" borderId="10" xfId="0" applyFont="1" applyFill="1" applyBorder="1" applyAlignment="1">
      <alignment vertical="center"/>
    </xf>
    <xf numFmtId="3" fontId="9" fillId="8" borderId="10" xfId="0" applyNumberFormat="1" applyFont="1" applyFill="1" applyBorder="1" applyAlignment="1">
      <alignment vertical="center"/>
    </xf>
    <xf numFmtId="3" fontId="5" fillId="8" borderId="10" xfId="0" applyNumberFormat="1" applyFont="1" applyFill="1" applyBorder="1" applyAlignment="1">
      <alignment vertical="center"/>
    </xf>
    <xf numFmtId="3" fontId="20" fillId="8" borderId="10" xfId="0" applyNumberFormat="1" applyFont="1" applyFill="1" applyBorder="1" applyAlignment="1">
      <alignment vertical="center"/>
    </xf>
    <xf numFmtId="10" fontId="5" fillId="8" borderId="10" xfId="1" applyNumberFormat="1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8" fillId="7" borderId="15" xfId="0" applyFont="1" applyFill="1" applyBorder="1" applyAlignment="1">
      <alignment vertical="center"/>
    </xf>
    <xf numFmtId="0" fontId="8" fillId="7" borderId="16" xfId="0" applyFont="1" applyFill="1" applyBorder="1" applyAlignment="1">
      <alignment vertical="center"/>
    </xf>
    <xf numFmtId="14" fontId="8" fillId="7" borderId="34" xfId="0" applyNumberFormat="1" applyFont="1" applyFill="1" applyBorder="1" applyAlignment="1">
      <alignment horizontal="center" vertical="center"/>
    </xf>
    <xf numFmtId="49" fontId="8" fillId="8" borderId="0" xfId="6" applyNumberFormat="1" applyFont="1" applyFill="1" applyBorder="1" applyAlignment="1">
      <alignment vertical="center" wrapText="1"/>
    </xf>
    <xf numFmtId="3" fontId="8" fillId="8" borderId="0" xfId="0" applyNumberFormat="1" applyFont="1" applyFill="1" applyBorder="1" applyAlignment="1">
      <alignment vertical="center"/>
    </xf>
    <xf numFmtId="49" fontId="8" fillId="8" borderId="10" xfId="6" applyNumberFormat="1" applyFont="1" applyFill="1" applyBorder="1" applyAlignment="1">
      <alignment vertical="center" wrapText="1"/>
    </xf>
    <xf numFmtId="3" fontId="8" fillId="8" borderId="10" xfId="6" applyNumberFormat="1" applyFont="1" applyFill="1" applyBorder="1" applyAlignment="1">
      <alignment horizontal="right" vertical="center" wrapText="1"/>
    </xf>
    <xf numFmtId="49" fontId="7" fillId="2" borderId="10" xfId="6" applyNumberFormat="1" applyFont="1" applyFill="1" applyBorder="1" applyAlignment="1">
      <alignment vertical="center" wrapText="1"/>
    </xf>
    <xf numFmtId="3" fontId="7" fillId="2" borderId="10" xfId="6" applyNumberFormat="1" applyFont="1" applyFill="1" applyBorder="1" applyAlignment="1">
      <alignment horizontal="right" vertical="center" wrapText="1"/>
    </xf>
    <xf numFmtId="3" fontId="7" fillId="6" borderId="10" xfId="6" applyNumberFormat="1" applyFont="1" applyFill="1" applyBorder="1" applyAlignment="1">
      <alignment horizontal="right" vertical="center" wrapText="1"/>
    </xf>
    <xf numFmtId="49" fontId="8" fillId="8" borderId="10" xfId="6" applyNumberFormat="1" applyFont="1" applyFill="1" applyBorder="1" applyAlignment="1">
      <alignment horizontal="justify" vertical="center"/>
    </xf>
    <xf numFmtId="3" fontId="8" fillId="8" borderId="10" xfId="6" applyNumberFormat="1" applyFont="1" applyFill="1" applyBorder="1" applyAlignment="1">
      <alignment horizontal="right" vertical="center"/>
    </xf>
    <xf numFmtId="49" fontId="15" fillId="2" borderId="10" xfId="6" applyNumberFormat="1" applyFont="1" applyFill="1" applyBorder="1" applyAlignment="1">
      <alignment horizontal="justify" vertical="center"/>
    </xf>
    <xf numFmtId="3" fontId="15" fillId="2" borderId="10" xfId="6" applyNumberFormat="1" applyFont="1" applyFill="1" applyBorder="1" applyAlignment="1">
      <alignment horizontal="right" vertical="center"/>
    </xf>
    <xf numFmtId="49" fontId="8" fillId="8" borderId="11" xfId="6" applyNumberFormat="1" applyFont="1" applyFill="1" applyBorder="1" applyAlignment="1">
      <alignment horizontal="justify" vertical="center"/>
    </xf>
    <xf numFmtId="3" fontId="8" fillId="8" borderId="11" xfId="6" applyNumberFormat="1" applyFont="1" applyFill="1" applyBorder="1" applyAlignment="1">
      <alignment horizontal="right" vertical="center"/>
    </xf>
    <xf numFmtId="3" fontId="8" fillId="7" borderId="16" xfId="9" applyNumberFormat="1" applyFont="1" applyFill="1" applyBorder="1" applyAlignment="1">
      <alignment horizontal="center" vertical="center" wrapText="1"/>
    </xf>
    <xf numFmtId="3" fontId="8" fillId="7" borderId="15" xfId="9" applyNumberFormat="1" applyFont="1" applyFill="1" applyBorder="1" applyAlignment="1">
      <alignment horizontal="left" vertical="center"/>
    </xf>
    <xf numFmtId="0" fontId="8" fillId="7" borderId="16" xfId="3" applyFont="1" applyFill="1" applyBorder="1" applyAlignment="1">
      <alignment horizontal="center" vertical="center" wrapText="1"/>
    </xf>
    <xf numFmtId="0" fontId="8" fillId="7" borderId="15" xfId="3" applyFont="1" applyFill="1" applyBorder="1" applyAlignment="1">
      <alignment vertical="center"/>
    </xf>
    <xf numFmtId="0" fontId="8" fillId="7" borderId="35" xfId="3" applyFont="1" applyFill="1" applyBorder="1" applyAlignment="1">
      <alignment vertical="center"/>
    </xf>
    <xf numFmtId="0" fontId="8" fillId="8" borderId="34" xfId="3" applyFont="1" applyFill="1" applyBorder="1" applyAlignment="1">
      <alignment vertical="center" wrapText="1"/>
    </xf>
    <xf numFmtId="3" fontId="8" fillId="8" borderId="34" xfId="3" applyNumberFormat="1" applyFont="1" applyFill="1" applyBorder="1" applyAlignment="1">
      <alignment horizontal="right" vertical="center"/>
    </xf>
    <xf numFmtId="0" fontId="8" fillId="8" borderId="10" xfId="3" applyFont="1" applyFill="1" applyBorder="1" applyAlignment="1">
      <alignment vertical="center" wrapText="1"/>
    </xf>
    <xf numFmtId="3" fontId="8" fillId="8" borderId="10" xfId="3" applyNumberFormat="1" applyFont="1" applyFill="1" applyBorder="1" applyAlignment="1">
      <alignment horizontal="right" vertical="center"/>
    </xf>
    <xf numFmtId="0" fontId="15" fillId="2" borderId="10" xfId="3" applyFont="1" applyFill="1" applyBorder="1" applyAlignment="1">
      <alignment wrapText="1"/>
    </xf>
    <xf numFmtId="3" fontId="15" fillId="2" borderId="10" xfId="6" applyNumberFormat="1" applyFont="1" applyFill="1" applyBorder="1" applyAlignment="1">
      <alignment horizontal="right" vertical="center" wrapText="1"/>
    </xf>
    <xf numFmtId="0" fontId="8" fillId="8" borderId="10" xfId="0" applyFont="1" applyFill="1" applyBorder="1" applyAlignment="1">
      <alignment wrapText="1"/>
    </xf>
    <xf numFmtId="0" fontId="8" fillId="8" borderId="11" xfId="0" applyFont="1" applyFill="1" applyBorder="1"/>
    <xf numFmtId="0" fontId="8" fillId="7" borderId="53" xfId="0" applyFont="1" applyFill="1" applyBorder="1" applyAlignment="1">
      <alignment horizontal="center" vertical="center" wrapText="1"/>
    </xf>
    <xf numFmtId="167" fontId="15" fillId="2" borderId="10" xfId="5" applyNumberFormat="1" applyFont="1" applyFill="1" applyBorder="1" applyAlignment="1">
      <alignment horizontal="left" vertical="center" wrapText="1"/>
    </xf>
    <xf numFmtId="3" fontId="15" fillId="2" borderId="10" xfId="5" applyNumberFormat="1" applyFont="1" applyFill="1" applyBorder="1" applyAlignment="1">
      <alignment horizontal="right" vertical="center" wrapText="1"/>
    </xf>
    <xf numFmtId="0" fontId="7" fillId="2" borderId="10" xfId="3" applyFont="1" applyFill="1" applyBorder="1" applyAlignment="1">
      <alignment horizontal="center"/>
    </xf>
    <xf numFmtId="0" fontId="11" fillId="2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wrapText="1"/>
    </xf>
    <xf numFmtId="3" fontId="11" fillId="2" borderId="0" xfId="3" applyNumberFormat="1" applyFont="1" applyFill="1" applyBorder="1" applyAlignment="1">
      <alignment horizontal="right" vertical="center"/>
    </xf>
    <xf numFmtId="0" fontId="8" fillId="8" borderId="34" xfId="3" applyFont="1" applyFill="1" applyBorder="1" applyAlignment="1">
      <alignment horizontal="center" vertical="center"/>
    </xf>
    <xf numFmtId="0" fontId="8" fillId="8" borderId="34" xfId="3" applyFont="1" applyFill="1" applyBorder="1" applyAlignment="1">
      <alignment wrapText="1"/>
    </xf>
    <xf numFmtId="0" fontId="8" fillId="8" borderId="10" xfId="3" applyFont="1" applyFill="1" applyBorder="1" applyAlignment="1">
      <alignment horizontal="center" vertical="center"/>
    </xf>
    <xf numFmtId="0" fontId="8" fillId="8" borderId="10" xfId="3" applyFont="1" applyFill="1" applyBorder="1" applyAlignment="1">
      <alignment wrapText="1"/>
    </xf>
    <xf numFmtId="0" fontId="11" fillId="2" borderId="11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left" wrapText="1" indent="2"/>
    </xf>
    <xf numFmtId="3" fontId="11" fillId="2" borderId="11" xfId="3" applyNumberFormat="1" applyFont="1" applyFill="1" applyBorder="1" applyAlignment="1">
      <alignment horizontal="right" vertical="center"/>
    </xf>
    <xf numFmtId="0" fontId="8" fillId="8" borderId="10" xfId="3" applyFont="1" applyFill="1" applyBorder="1" applyAlignment="1">
      <alignment horizontal="justify" wrapText="1"/>
    </xf>
    <xf numFmtId="3" fontId="8" fillId="8" borderId="10" xfId="3" applyNumberFormat="1" applyFont="1" applyFill="1" applyBorder="1" applyAlignment="1">
      <alignment horizontal="right" vertical="center" wrapText="1"/>
    </xf>
    <xf numFmtId="0" fontId="8" fillId="8" borderId="11" xfId="3" applyFont="1" applyFill="1" applyBorder="1" applyAlignment="1">
      <alignment horizontal="center" vertical="center"/>
    </xf>
    <xf numFmtId="0" fontId="8" fillId="8" borderId="11" xfId="3" applyFont="1" applyFill="1" applyBorder="1" applyAlignment="1">
      <alignment horizontal="justify" wrapText="1"/>
    </xf>
    <xf numFmtId="3" fontId="8" fillId="8" borderId="11" xfId="3" applyNumberFormat="1" applyFont="1" applyFill="1" applyBorder="1" applyAlignment="1">
      <alignment horizontal="right" vertical="center" wrapText="1"/>
    </xf>
    <xf numFmtId="0" fontId="15" fillId="2" borderId="10" xfId="3" applyFont="1" applyFill="1" applyBorder="1" applyAlignment="1">
      <alignment horizontal="center" vertical="center"/>
    </xf>
    <xf numFmtId="0" fontId="15" fillId="2" borderId="10" xfId="3" applyFont="1" applyFill="1" applyBorder="1" applyAlignment="1">
      <alignment horizontal="justify" wrapText="1"/>
    </xf>
    <xf numFmtId="0" fontId="5" fillId="2" borderId="11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vertical="center" wrapText="1"/>
    </xf>
    <xf numFmtId="3" fontId="5" fillId="2" borderId="11" xfId="3" applyNumberFormat="1" applyFont="1" applyFill="1" applyBorder="1" applyAlignment="1">
      <alignment horizontal="right" vertical="center"/>
    </xf>
    <xf numFmtId="0" fontId="5" fillId="2" borderId="0" xfId="3" applyFont="1" applyFill="1" applyBorder="1" applyAlignment="1">
      <alignment horizontal="center" vertical="center"/>
    </xf>
    <xf numFmtId="0" fontId="5" fillId="2" borderId="0" xfId="3" applyFont="1" applyFill="1" applyBorder="1" applyAlignment="1">
      <alignment vertical="center"/>
    </xf>
    <xf numFmtId="3" fontId="5" fillId="2" borderId="0" xfId="4" applyNumberFormat="1" applyFont="1" applyFill="1" applyBorder="1" applyAlignment="1">
      <alignment horizontal="right" vertical="center"/>
    </xf>
    <xf numFmtId="0" fontId="11" fillId="2" borderId="11" xfId="3" applyFont="1" applyFill="1" applyBorder="1" applyAlignment="1">
      <alignment horizontal="center" vertical="center" wrapText="1"/>
    </xf>
    <xf numFmtId="0" fontId="11" fillId="2" borderId="11" xfId="3" applyFont="1" applyFill="1" applyBorder="1" applyAlignment="1">
      <alignment horizontal="left" vertical="center" wrapText="1" indent="2"/>
    </xf>
    <xf numFmtId="3" fontId="11" fillId="4" borderId="11" xfId="3" applyNumberFormat="1" applyFont="1" applyFill="1" applyBorder="1" applyAlignment="1">
      <alignment vertical="center"/>
    </xf>
    <xf numFmtId="0" fontId="8" fillId="8" borderId="34" xfId="3" applyFont="1" applyFill="1" applyBorder="1" applyAlignment="1">
      <alignment horizontal="center" vertical="center" wrapText="1"/>
    </xf>
    <xf numFmtId="0" fontId="8" fillId="8" borderId="34" xfId="3" applyFont="1" applyFill="1" applyBorder="1" applyAlignment="1">
      <alignment horizontal="justify" vertical="center" wrapText="1"/>
    </xf>
    <xf numFmtId="3" fontId="15" fillId="4" borderId="34" xfId="3" applyNumberFormat="1" applyFont="1" applyFill="1" applyBorder="1" applyAlignment="1">
      <alignment horizontal="right" vertical="center" wrapText="1"/>
    </xf>
    <xf numFmtId="3" fontId="8" fillId="8" borderId="34" xfId="3" applyNumberFormat="1" applyFont="1" applyFill="1" applyBorder="1" applyAlignment="1">
      <alignment horizontal="right" vertical="center" wrapText="1"/>
    </xf>
    <xf numFmtId="0" fontId="8" fillId="8" borderId="10" xfId="3" applyFont="1" applyFill="1" applyBorder="1" applyAlignment="1">
      <alignment horizontal="center" vertical="center" wrapText="1"/>
    </xf>
    <xf numFmtId="0" fontId="8" fillId="8" borderId="10" xfId="3" applyFont="1" applyFill="1" applyBorder="1" applyAlignment="1">
      <alignment horizontal="justify" vertical="center" wrapText="1"/>
    </xf>
    <xf numFmtId="3" fontId="15" fillId="4" borderId="10" xfId="3" applyNumberFormat="1" applyFont="1" applyFill="1" applyBorder="1" applyAlignment="1">
      <alignment vertical="center"/>
    </xf>
    <xf numFmtId="0" fontId="13" fillId="7" borderId="36" xfId="3" applyFont="1" applyFill="1" applyBorder="1" applyAlignment="1">
      <alignment vertical="center" wrapText="1"/>
    </xf>
    <xf numFmtId="14" fontId="8" fillId="7" borderId="35" xfId="3" applyNumberFormat="1" applyFont="1" applyFill="1" applyBorder="1" applyAlignment="1">
      <alignment horizontal="center" vertical="center" wrapText="1"/>
    </xf>
    <xf numFmtId="14" fontId="8" fillId="7" borderId="35" xfId="0" applyNumberFormat="1" applyFont="1" applyFill="1" applyBorder="1" applyAlignment="1">
      <alignment horizontal="center" vertical="center"/>
    </xf>
    <xf numFmtId="3" fontId="8" fillId="8" borderId="11" xfId="0" applyNumberFormat="1" applyFont="1" applyFill="1" applyBorder="1" applyAlignment="1">
      <alignment horizontal="right"/>
    </xf>
    <xf numFmtId="3" fontId="8" fillId="8" borderId="10" xfId="0" applyNumberFormat="1" applyFont="1" applyFill="1" applyBorder="1" applyAlignment="1">
      <alignment horizontal="right"/>
    </xf>
    <xf numFmtId="3" fontId="11" fillId="2" borderId="0" xfId="0" applyNumberFormat="1" applyFont="1" applyFill="1" applyAlignment="1">
      <alignment horizontal="right"/>
    </xf>
    <xf numFmtId="0" fontId="8" fillId="8" borderId="10" xfId="0" applyFont="1" applyFill="1" applyBorder="1" applyAlignment="1">
      <alignment vertical="top"/>
    </xf>
    <xf numFmtId="0" fontId="8" fillId="8" borderId="10" xfId="0" applyFont="1" applyFill="1" applyBorder="1" applyAlignment="1">
      <alignment horizontal="justify" vertical="top" wrapText="1"/>
    </xf>
    <xf numFmtId="0" fontId="10" fillId="8" borderId="10" xfId="0" applyFont="1" applyFill="1" applyBorder="1" applyAlignment="1">
      <alignment horizontal="justify" vertical="top" wrapText="1"/>
    </xf>
    <xf numFmtId="165" fontId="2" fillId="0" borderId="0" xfId="1" applyNumberFormat="1" applyFont="1"/>
    <xf numFmtId="3" fontId="2" fillId="0" borderId="0" xfId="0" applyNumberFormat="1" applyFont="1"/>
    <xf numFmtId="165" fontId="18" fillId="0" borderId="0" xfId="0" applyNumberFormat="1" applyFont="1"/>
    <xf numFmtId="10" fontId="17" fillId="2" borderId="0" xfId="1" applyNumberFormat="1" applyFont="1" applyFill="1" applyAlignment="1">
      <alignment vertical="center"/>
    </xf>
    <xf numFmtId="10" fontId="17" fillId="2" borderId="0" xfId="1" applyNumberFormat="1" applyFont="1" applyFill="1" applyBorder="1" applyAlignment="1">
      <alignment vertical="center"/>
    </xf>
    <xf numFmtId="10" fontId="17" fillId="2" borderId="0" xfId="1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indent="1"/>
    </xf>
    <xf numFmtId="10" fontId="0" fillId="0" borderId="0" xfId="1" applyNumberFormat="1" applyFont="1" applyAlignment="1">
      <alignment vertical="center"/>
    </xf>
    <xf numFmtId="0" fontId="18" fillId="0" borderId="0" xfId="3" applyFont="1" applyFill="1" applyAlignment="1">
      <alignment horizontal="left"/>
    </xf>
    <xf numFmtId="3" fontId="17" fillId="2" borderId="0" xfId="0" applyNumberFormat="1" applyFont="1" applyFill="1" applyAlignment="1">
      <alignment vertical="center"/>
    </xf>
    <xf numFmtId="10" fontId="17" fillId="0" borderId="0" xfId="1" applyNumberFormat="1" applyFont="1" applyFill="1" applyBorder="1" applyAlignment="1">
      <alignment vertical="center"/>
    </xf>
    <xf numFmtId="10" fontId="17" fillId="2" borderId="0" xfId="1" applyNumberFormat="1" applyFont="1" applyFill="1" applyAlignment="1">
      <alignment horizontal="right" vertical="center"/>
    </xf>
    <xf numFmtId="3" fontId="17" fillId="2" borderId="0" xfId="0" applyNumberFormat="1" applyFont="1" applyFill="1" applyBorder="1" applyAlignment="1">
      <alignment vertical="center"/>
    </xf>
    <xf numFmtId="3" fontId="17" fillId="2" borderId="0" xfId="0" applyNumberFormat="1" applyFont="1" applyFill="1" applyBorder="1" applyAlignment="1">
      <alignment vertical="center" wrapText="1"/>
    </xf>
    <xf numFmtId="3" fontId="17" fillId="2" borderId="0" xfId="0" applyNumberFormat="1" applyFont="1" applyFill="1" applyAlignment="1">
      <alignment vertical="center" wrapText="1"/>
    </xf>
    <xf numFmtId="165" fontId="17" fillId="2" borderId="0" xfId="1" applyNumberFormat="1" applyFont="1" applyFill="1" applyBorder="1" applyAlignment="1">
      <alignment vertical="center" wrapText="1"/>
    </xf>
    <xf numFmtId="165" fontId="17" fillId="2" borderId="11" xfId="1" applyNumberFormat="1" applyFont="1" applyFill="1" applyBorder="1" applyAlignment="1">
      <alignment vertical="center" wrapText="1"/>
    </xf>
    <xf numFmtId="168" fontId="11" fillId="2" borderId="0" xfId="3" applyNumberFormat="1" applyFont="1" applyFill="1" applyAlignment="1">
      <alignment horizontal="right" vertical="center" wrapText="1"/>
    </xf>
    <xf numFmtId="0" fontId="8" fillId="7" borderId="0" xfId="3" applyFont="1" applyFill="1" applyBorder="1" applyAlignment="1">
      <alignment horizontal="center" vertical="center" wrapText="1"/>
    </xf>
    <xf numFmtId="0" fontId="8" fillId="7" borderId="35" xfId="3" applyFont="1" applyFill="1" applyBorder="1" applyAlignment="1">
      <alignment horizontal="center" vertical="center" wrapText="1"/>
    </xf>
    <xf numFmtId="0" fontId="8" fillId="3" borderId="35" xfId="3" applyFont="1" applyFill="1" applyBorder="1" applyAlignment="1">
      <alignment horizontal="center" vertical="center" wrapText="1"/>
    </xf>
    <xf numFmtId="1" fontId="7" fillId="2" borderId="0" xfId="3" applyNumberFormat="1" applyFont="1" applyFill="1" applyAlignment="1">
      <alignment horizontal="right" vertical="center"/>
    </xf>
    <xf numFmtId="1" fontId="5" fillId="2" borderId="0" xfId="3" applyNumberFormat="1" applyFont="1" applyFill="1" applyAlignment="1">
      <alignment horizontal="right" vertical="center"/>
    </xf>
    <xf numFmtId="1" fontId="7" fillId="2" borderId="10" xfId="3" applyNumberFormat="1" applyFont="1" applyFill="1" applyBorder="1" applyAlignment="1">
      <alignment horizontal="right" vertical="center"/>
    </xf>
    <xf numFmtId="168" fontId="8" fillId="8" borderId="10" xfId="3" applyNumberFormat="1" applyFont="1" applyFill="1" applyBorder="1" applyAlignment="1">
      <alignment horizontal="right" vertical="center" wrapText="1"/>
    </xf>
    <xf numFmtId="3" fontId="15" fillId="2" borderId="10" xfId="3" applyNumberFormat="1" applyFont="1" applyFill="1" applyBorder="1" applyAlignment="1">
      <alignment horizontal="right" vertical="center" wrapText="1"/>
    </xf>
    <xf numFmtId="3" fontId="18" fillId="0" borderId="0" xfId="3" applyNumberFormat="1" applyFont="1" applyAlignment="1">
      <alignment vertical="center"/>
    </xf>
    <xf numFmtId="0" fontId="18" fillId="0" borderId="0" xfId="3" applyFont="1" applyFill="1" applyAlignment="1">
      <alignment vertical="center"/>
    </xf>
    <xf numFmtId="1" fontId="8" fillId="8" borderId="10" xfId="3" applyNumberFormat="1" applyFont="1" applyFill="1" applyBorder="1" applyAlignment="1">
      <alignment horizontal="right" vertical="center" wrapText="1"/>
    </xf>
    <xf numFmtId="1" fontId="11" fillId="2" borderId="0" xfId="3" applyNumberFormat="1" applyFont="1" applyFill="1" applyAlignment="1">
      <alignment horizontal="right" vertical="center" wrapText="1"/>
    </xf>
    <xf numFmtId="1" fontId="11" fillId="2" borderId="11" xfId="3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4" fillId="7" borderId="36" xfId="3" applyFont="1" applyFill="1" applyBorder="1" applyAlignment="1">
      <alignment horizontal="center" wrapText="1"/>
    </xf>
    <xf numFmtId="0" fontId="8" fillId="7" borderId="0" xfId="3" applyFont="1" applyFill="1" applyBorder="1" applyAlignment="1">
      <alignment horizontal="center" vertical="center"/>
    </xf>
    <xf numFmtId="0" fontId="8" fillId="7" borderId="35" xfId="3" applyFont="1" applyFill="1" applyBorder="1" applyAlignment="1">
      <alignment horizontal="center" vertical="center"/>
    </xf>
    <xf numFmtId="0" fontId="8" fillId="7" borderId="0" xfId="3" applyFont="1" applyFill="1" applyBorder="1" applyAlignment="1">
      <alignment horizontal="center" vertical="center" wrapText="1"/>
    </xf>
    <xf numFmtId="0" fontId="8" fillId="7" borderId="35" xfId="3" applyFont="1" applyFill="1" applyBorder="1" applyAlignment="1">
      <alignment horizontal="center" vertical="center" wrapText="1"/>
    </xf>
    <xf numFmtId="0" fontId="14" fillId="7" borderId="36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horizontal="left" vertical="center" wrapText="1"/>
    </xf>
    <xf numFmtId="0" fontId="13" fillId="7" borderId="35" xfId="0" applyFont="1" applyFill="1" applyBorder="1" applyAlignment="1">
      <alignment horizontal="left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left" vertical="center" wrapText="1"/>
    </xf>
    <xf numFmtId="0" fontId="13" fillId="7" borderId="10" xfId="0" applyFont="1" applyFill="1" applyBorder="1" applyAlignment="1">
      <alignment horizontal="left" vertical="center"/>
    </xf>
    <xf numFmtId="0" fontId="14" fillId="7" borderId="33" xfId="0" applyFont="1" applyFill="1" applyBorder="1" applyAlignment="1">
      <alignment horizontal="center"/>
    </xf>
    <xf numFmtId="0" fontId="8" fillId="7" borderId="27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left" vertical="center" wrapText="1"/>
    </xf>
    <xf numFmtId="0" fontId="13" fillId="7" borderId="32" xfId="0" applyFont="1" applyFill="1" applyBorder="1" applyAlignment="1">
      <alignment horizontal="left" vertical="center" wrapText="1"/>
    </xf>
    <xf numFmtId="0" fontId="13" fillId="7" borderId="30" xfId="0" applyFont="1" applyFill="1" applyBorder="1" applyAlignment="1">
      <alignment horizontal="left" vertical="center" wrapText="1"/>
    </xf>
    <xf numFmtId="3" fontId="14" fillId="7" borderId="31" xfId="0" applyNumberFormat="1" applyFont="1" applyFill="1" applyBorder="1" applyAlignment="1">
      <alignment horizontal="center" vertical="center"/>
    </xf>
    <xf numFmtId="3" fontId="14" fillId="7" borderId="17" xfId="0" applyNumberFormat="1" applyFont="1" applyFill="1" applyBorder="1" applyAlignment="1">
      <alignment horizontal="center" vertical="center"/>
    </xf>
    <xf numFmtId="3" fontId="14" fillId="7" borderId="18" xfId="0" applyNumberFormat="1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3" fontId="8" fillId="7" borderId="45" xfId="9" applyNumberFormat="1" applyFont="1" applyFill="1" applyBorder="1" applyAlignment="1">
      <alignment horizontal="center" vertical="center" wrapText="1"/>
    </xf>
    <xf numFmtId="3" fontId="8" fillId="7" borderId="46" xfId="9" applyNumberFormat="1" applyFont="1" applyFill="1" applyBorder="1" applyAlignment="1">
      <alignment horizontal="center" vertical="center" wrapText="1"/>
    </xf>
    <xf numFmtId="3" fontId="14" fillId="7" borderId="37" xfId="0" applyNumberFormat="1" applyFont="1" applyFill="1" applyBorder="1" applyAlignment="1">
      <alignment horizontal="center" vertical="center"/>
    </xf>
    <xf numFmtId="3" fontId="14" fillId="7" borderId="36" xfId="0" applyNumberFormat="1" applyFont="1" applyFill="1" applyBorder="1" applyAlignment="1">
      <alignment horizontal="center" vertical="center"/>
    </xf>
    <xf numFmtId="3" fontId="14" fillId="7" borderId="38" xfId="0" applyNumberFormat="1" applyFont="1" applyFill="1" applyBorder="1" applyAlignment="1">
      <alignment horizontal="center" vertical="center"/>
    </xf>
    <xf numFmtId="0" fontId="27" fillId="7" borderId="39" xfId="0" applyFont="1" applyFill="1" applyBorder="1" applyAlignment="1">
      <alignment horizontal="left" vertical="center" wrapText="1"/>
    </xf>
    <xf numFmtId="0" fontId="27" fillId="7" borderId="26" xfId="0" applyFont="1" applyFill="1" applyBorder="1" applyAlignment="1">
      <alignment horizontal="left" vertical="center" wrapText="1"/>
    </xf>
    <xf numFmtId="3" fontId="8" fillId="7" borderId="47" xfId="9" applyNumberFormat="1" applyFont="1" applyFill="1" applyBorder="1" applyAlignment="1">
      <alignment horizontal="center" vertical="center" wrapText="1"/>
    </xf>
    <xf numFmtId="3" fontId="8" fillId="7" borderId="44" xfId="9" applyNumberFormat="1" applyFont="1" applyFill="1" applyBorder="1" applyAlignment="1">
      <alignment horizontal="center" vertical="center" wrapText="1"/>
    </xf>
    <xf numFmtId="3" fontId="8" fillId="7" borderId="48" xfId="9" applyNumberFormat="1" applyFont="1" applyFill="1" applyBorder="1" applyAlignment="1">
      <alignment horizontal="center" vertical="center" wrapText="1"/>
    </xf>
    <xf numFmtId="3" fontId="8" fillId="7" borderId="20" xfId="9" applyNumberFormat="1" applyFont="1" applyFill="1" applyBorder="1" applyAlignment="1">
      <alignment horizontal="center" vertical="center" wrapText="1"/>
    </xf>
    <xf numFmtId="3" fontId="8" fillId="7" borderId="22" xfId="9" applyNumberFormat="1" applyFont="1" applyFill="1" applyBorder="1" applyAlignment="1">
      <alignment horizontal="center" vertical="center" wrapText="1"/>
    </xf>
    <xf numFmtId="3" fontId="8" fillId="7" borderId="8" xfId="9" applyNumberFormat="1" applyFont="1" applyFill="1" applyBorder="1" applyAlignment="1">
      <alignment horizontal="center" vertical="center" wrapText="1"/>
    </xf>
    <xf numFmtId="3" fontId="8" fillId="7" borderId="40" xfId="9" applyNumberFormat="1" applyFont="1" applyFill="1" applyBorder="1" applyAlignment="1">
      <alignment horizontal="center" vertical="center" wrapText="1"/>
    </xf>
    <xf numFmtId="3" fontId="8" fillId="7" borderId="42" xfId="9" applyNumberFormat="1" applyFont="1" applyFill="1" applyBorder="1" applyAlignment="1">
      <alignment horizontal="center" vertical="center"/>
    </xf>
    <xf numFmtId="3" fontId="8" fillId="7" borderId="43" xfId="9" applyNumberFormat="1" applyFont="1" applyFill="1" applyBorder="1" applyAlignment="1">
      <alignment horizontal="center" vertical="center"/>
    </xf>
    <xf numFmtId="3" fontId="8" fillId="7" borderId="40" xfId="9" applyNumberFormat="1" applyFont="1" applyFill="1" applyBorder="1" applyAlignment="1">
      <alignment horizontal="center" vertical="center"/>
    </xf>
    <xf numFmtId="3" fontId="8" fillId="7" borderId="27" xfId="9" applyNumberFormat="1" applyFont="1" applyFill="1" applyBorder="1" applyAlignment="1">
      <alignment horizontal="center" vertical="center" wrapText="1"/>
    </xf>
    <xf numFmtId="3" fontId="8" fillId="7" borderId="29" xfId="9" applyNumberFormat="1" applyFont="1" applyFill="1" applyBorder="1" applyAlignment="1">
      <alignment horizontal="center" vertical="center" wrapText="1"/>
    </xf>
    <xf numFmtId="3" fontId="8" fillId="7" borderId="9" xfId="9" applyNumberFormat="1" applyFont="1" applyFill="1" applyBorder="1" applyAlignment="1">
      <alignment horizontal="center" vertical="center"/>
    </xf>
    <xf numFmtId="3" fontId="8" fillId="7" borderId="41" xfId="9" applyNumberFormat="1" applyFont="1" applyFill="1" applyBorder="1" applyAlignment="1">
      <alignment horizontal="center" vertical="center"/>
    </xf>
    <xf numFmtId="0" fontId="14" fillId="7" borderId="37" xfId="3" applyFont="1" applyFill="1" applyBorder="1" applyAlignment="1">
      <alignment horizontal="center" vertical="center"/>
    </xf>
    <xf numFmtId="0" fontId="14" fillId="7" borderId="36" xfId="3" applyFont="1" applyFill="1" applyBorder="1" applyAlignment="1">
      <alignment horizontal="center" vertical="center"/>
    </xf>
    <xf numFmtId="0" fontId="14" fillId="7" borderId="38" xfId="3" applyFont="1" applyFill="1" applyBorder="1" applyAlignment="1">
      <alignment horizontal="center" vertical="center"/>
    </xf>
    <xf numFmtId="0" fontId="13" fillId="7" borderId="39" xfId="3" applyFont="1" applyFill="1" applyBorder="1" applyAlignment="1">
      <alignment horizontal="left" vertical="center" wrapText="1"/>
    </xf>
    <xf numFmtId="0" fontId="13" fillId="7" borderId="26" xfId="3" applyFont="1" applyFill="1" applyBorder="1" applyAlignment="1">
      <alignment horizontal="left" vertical="center" wrapText="1"/>
    </xf>
    <xf numFmtId="0" fontId="8" fillId="7" borderId="6" xfId="3" applyFont="1" applyFill="1" applyBorder="1" applyAlignment="1">
      <alignment horizontal="center" vertical="center"/>
    </xf>
    <xf numFmtId="0" fontId="8" fillId="7" borderId="7" xfId="3" applyFont="1" applyFill="1" applyBorder="1" applyAlignment="1">
      <alignment horizontal="center" vertical="center"/>
    </xf>
    <xf numFmtId="0" fontId="8" fillId="7" borderId="51" xfId="3" applyFont="1" applyFill="1" applyBorder="1" applyAlignment="1">
      <alignment horizontal="center" vertical="center"/>
    </xf>
    <xf numFmtId="0" fontId="8" fillId="7" borderId="49" xfId="3" applyFont="1" applyFill="1" applyBorder="1" applyAlignment="1">
      <alignment horizontal="center" vertical="center"/>
    </xf>
    <xf numFmtId="0" fontId="8" fillId="7" borderId="50" xfId="3" applyFont="1" applyFill="1" applyBorder="1" applyAlignment="1">
      <alignment horizontal="center" vertical="center"/>
    </xf>
    <xf numFmtId="0" fontId="8" fillId="7" borderId="52" xfId="3" applyFont="1" applyFill="1" applyBorder="1" applyAlignment="1">
      <alignment horizontal="center" vertical="center"/>
    </xf>
    <xf numFmtId="0" fontId="13" fillId="7" borderId="54" xfId="0" applyFont="1" applyFill="1" applyBorder="1" applyAlignment="1">
      <alignment horizontal="left" vertical="center" wrapText="1"/>
    </xf>
    <xf numFmtId="0" fontId="13" fillId="7" borderId="55" xfId="0" applyFont="1" applyFill="1" applyBorder="1" applyAlignment="1">
      <alignment horizontal="left" vertical="center" wrapText="1"/>
    </xf>
    <xf numFmtId="0" fontId="14" fillId="7" borderId="53" xfId="0" applyFont="1" applyFill="1" applyBorder="1" applyAlignment="1">
      <alignment horizontal="center" vertical="center" wrapText="1"/>
    </xf>
    <xf numFmtId="0" fontId="13" fillId="7" borderId="36" xfId="3" applyFont="1" applyFill="1" applyBorder="1" applyAlignment="1">
      <alignment horizontal="left" vertical="center" wrapText="1"/>
    </xf>
    <xf numFmtId="0" fontId="13" fillId="7" borderId="36" xfId="3" applyFont="1" applyFill="1" applyBorder="1" applyAlignment="1">
      <alignment horizontal="left" vertical="center"/>
    </xf>
    <xf numFmtId="0" fontId="13" fillId="7" borderId="35" xfId="3" applyFont="1" applyFill="1" applyBorder="1" applyAlignment="1">
      <alignment horizontal="left" vertical="center"/>
    </xf>
    <xf numFmtId="0" fontId="14" fillId="7" borderId="36" xfId="3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 textRotation="90"/>
    </xf>
    <xf numFmtId="0" fontId="7" fillId="2" borderId="10" xfId="3" applyFont="1" applyFill="1" applyBorder="1" applyAlignment="1">
      <alignment horizontal="left"/>
    </xf>
    <xf numFmtId="0" fontId="14" fillId="7" borderId="36" xfId="3" applyFont="1" applyFill="1" applyBorder="1" applyAlignment="1">
      <alignment horizontal="center" vertical="center" wrapText="1"/>
    </xf>
    <xf numFmtId="0" fontId="13" fillId="7" borderId="0" xfId="3" applyFont="1" applyFill="1" applyBorder="1" applyAlignment="1">
      <alignment horizontal="left" wrapText="1"/>
    </xf>
    <xf numFmtId="0" fontId="13" fillId="7" borderId="0" xfId="3" applyFont="1" applyFill="1" applyBorder="1" applyAlignment="1">
      <alignment horizontal="left"/>
    </xf>
    <xf numFmtId="0" fontId="13" fillId="3" borderId="36" xfId="3" applyFont="1" applyFill="1" applyBorder="1" applyAlignment="1">
      <alignment horizontal="left" vertical="center" wrapText="1"/>
    </xf>
    <xf numFmtId="0" fontId="13" fillId="3" borderId="36" xfId="3" applyFont="1" applyFill="1" applyBorder="1" applyAlignment="1">
      <alignment horizontal="left" vertical="center"/>
    </xf>
    <xf numFmtId="0" fontId="14" fillId="3" borderId="36" xfId="3" applyFont="1" applyFill="1" applyBorder="1" applyAlignment="1">
      <alignment horizontal="center" vertical="center" wrapText="1"/>
    </xf>
    <xf numFmtId="0" fontId="8" fillId="3" borderId="35" xfId="3" applyFont="1" applyFill="1" applyBorder="1" applyAlignment="1">
      <alignment horizontal="justify" vertical="center"/>
    </xf>
    <xf numFmtId="0" fontId="14" fillId="3" borderId="36" xfId="3" applyFont="1" applyFill="1" applyBorder="1" applyAlignment="1">
      <alignment horizontal="center"/>
    </xf>
    <xf numFmtId="0" fontId="13" fillId="3" borderId="35" xfId="3" applyFont="1" applyFill="1" applyBorder="1" applyAlignment="1">
      <alignment horizontal="left" vertical="center" wrapText="1"/>
    </xf>
    <xf numFmtId="0" fontId="13" fillId="3" borderId="35" xfId="3" applyFont="1" applyFill="1" applyBorder="1" applyAlignment="1">
      <alignment horizontal="left" vertical="center"/>
    </xf>
    <xf numFmtId="0" fontId="14" fillId="3" borderId="36" xfId="3" applyFont="1" applyFill="1" applyBorder="1" applyAlignment="1">
      <alignment horizontal="center" vertical="center"/>
    </xf>
    <xf numFmtId="0" fontId="13" fillId="3" borderId="0" xfId="3" applyFont="1" applyFill="1" applyBorder="1" applyAlignment="1">
      <alignment horizontal="left" vertical="center" wrapText="1"/>
    </xf>
    <xf numFmtId="0" fontId="8" fillId="3" borderId="0" xfId="3" applyFont="1" applyFill="1" applyBorder="1" applyAlignment="1">
      <alignment horizontal="center" vertical="center" wrapText="1"/>
    </xf>
    <xf numFmtId="0" fontId="8" fillId="3" borderId="35" xfId="3" applyFont="1" applyFill="1" applyBorder="1" applyAlignment="1">
      <alignment horizontal="center" vertical="center" wrapText="1"/>
    </xf>
  </cellXfs>
  <cellStyles count="10">
    <cellStyle name="40% - 2. jelölőszín" xfId="6" builtinId="35"/>
    <cellStyle name="Címsor 3 2" xfId="7"/>
    <cellStyle name="Ezres 3" xfId="9"/>
    <cellStyle name="Hivatkozás" xfId="2" builtinId="8"/>
    <cellStyle name="Normál" xfId="0" builtinId="0"/>
    <cellStyle name="Normál 3" xfId="4"/>
    <cellStyle name="Normál 4" xfId="3"/>
    <cellStyle name="Összesen" xfId="5" builtinId="25"/>
    <cellStyle name="Összesen 2" xfId="8"/>
    <cellStyle name="Százalék" xfId="1" builtinId="5"/>
  </cellStyles>
  <dxfs count="0"/>
  <tableStyles count="0" defaultTableStyle="TableStyleMedium2" defaultPivotStyle="PivotStyleLight16"/>
  <colors>
    <mruColors>
      <color rgb="FF695FFF"/>
      <color rgb="FFC3BFFF"/>
      <color rgb="FF403C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543</xdr:colOff>
      <xdr:row>12</xdr:row>
      <xdr:rowOff>1</xdr:rowOff>
    </xdr:from>
    <xdr:to>
      <xdr:col>7</xdr:col>
      <xdr:colOff>0</xdr:colOff>
      <xdr:row>17</xdr:row>
      <xdr:rowOff>0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SpPr txBox="1"/>
      </xdr:nvSpPr>
      <xdr:spPr>
        <a:xfrm>
          <a:off x="1029243" y="2724151"/>
          <a:ext cx="9667332" cy="904874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rgbClr val="213768"/>
              </a:solidFill>
              <a:latin typeface="Arial" panose="020B0604020202020204" pitchFamily="34" charset="0"/>
              <a:cs typeface="Arial" panose="020B0604020202020204" pitchFamily="34" charset="0"/>
            </a:rPr>
            <a:t>Az Gránit Bank Csoport működési kockázati tőkekövetelménye (súlyozott irányadó mutató) a 2023. év végi értékhez képest 2.165 millió forinttal (48,3%) nőtt, az eredménykomponensek jelentős növekedése eredményeként.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rgbClr val="213768"/>
              </a:solidFill>
              <a:latin typeface="Arial" panose="020B0604020202020204" pitchFamily="34" charset="0"/>
              <a:cs typeface="Arial" panose="020B0604020202020204" pitchFamily="34" charset="0"/>
            </a:rPr>
            <a:t>A Csoport a szabályozói tőkekövetelményének meghatározásához működési kockázat esetében a BIA módszert alkalmazza.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6</xdr:col>
      <xdr:colOff>0</xdr:colOff>
      <xdr:row>42</xdr:row>
      <xdr:rowOff>0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1028700" y="7010400"/>
          <a:ext cx="9448800" cy="1333500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rgbClr val="213768"/>
              </a:solidFill>
              <a:latin typeface="Arial" panose="020B0604020202020204" pitchFamily="34" charset="0"/>
              <a:cs typeface="Arial" panose="020B0604020202020204" pitchFamily="34" charset="0"/>
            </a:rPr>
            <a:t>A kockázattal súlyozott eszközérték 2024. december 31-én 536.722 millió forint, ennek 83,1% hitelkockázat, 15,5% pedig működési kockázat. A partnerkockázati kitettség hozzájárulása a teljes RWA-hoz mintegy 1,2%, a piaci kockázaté pedig mindössze 0,2% volt. A Bankcsoportnak értékpapírosítási kockázatvállalása , elszámolási kockázatból és nagykockázat-vállalásból adódó tőkekövetelménye 2024. december 31-én nem volt.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rgbClr val="213768"/>
              </a:solidFill>
              <a:latin typeface="Arial" panose="020B0604020202020204" pitchFamily="34" charset="0"/>
              <a:cs typeface="Arial" panose="020B0604020202020204" pitchFamily="34" charset="0"/>
            </a:rPr>
            <a:t>A teljes kockázati kitettség +100.635 millió forinttal magasabb a 2024. szeptember 30-i értéknél, ebből a működési kockázat +27.084 millió forint, a hitelkockázat +74.165 millió forint, a partnerkockázat -351 millió forint, a piaci kockázat -263 millió forint.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51</xdr:row>
      <xdr:rowOff>0</xdr:rowOff>
    </xdr:from>
    <xdr:to>
      <xdr:col>8</xdr:col>
      <xdr:colOff>0</xdr:colOff>
      <xdr:row>64</xdr:row>
      <xdr:rowOff>76200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942975" y="9744075"/>
          <a:ext cx="10248900" cy="2505075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 tábla a Bankcsoport kockázati profiljának 2023. december 31. és 2024. december 31. közötti alakulását összesíti negyedéves bontásban.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 tárgyévben az alapvető tőke (Tier 1), valamint a </a:t>
          </a: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szavatoló tőke </a:t>
          </a: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növekedése egyaránt +57.071 millió forint. A teljes kockázati kitettségérték (RWA) +150.511 millió forinttal nőtt 2023. december 31-i értékéhez képest, amit a működési kockázati és a hitelkockázati RWA növekedése okozott. Ezek alapján a Bankcsoport teljes tőkemegfelelési mutatója a tárgyévben 2023. évvégéhez képest +5,70 százalékponttal nőtt.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 Bankcsoport teljes SREP tőkekövetelménye (TSCR ráta) 2023.december 31-től a tárgy év végéig 13,04%. A tőkefenntartási puffer-követelmény mértéke 2023.12.31-től </a:t>
          </a:r>
          <a:r>
            <a:rPr lang="hu-H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tárgyévben, valamint</a:t>
          </a: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2024. december 31-én 2,5% volt, így a teljes tőkekövetelménye (OCR ráta) 15,54%.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 tőkeáttételi mutató értéke 2023. évvégéhez képest +2,21 százalékponttal nőtt.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 likviditás fedezeti ráta (LCR) az EBA sablon által elvárt kitöltési módszertan (12 havi átlag) szerint kerül feltüntetésre.</a:t>
          </a:r>
        </a:p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 nettó stabil forrásellátottsági mutató (NSFR) alakulása kiegyensúlyozott, a mutató szintje 150%-187% között alakult a tárgyévben.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17</xdr:col>
      <xdr:colOff>0</xdr:colOff>
      <xdr:row>33</xdr:row>
      <xdr:rowOff>47625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1095375" y="7019925"/>
          <a:ext cx="19297650" cy="428625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A teljesítő kitettségek jelentős része az 1. szakaszban (teljesítő állomány 87,4%-a), míg a nemteljesítő kitettségek a 3. szakaszban koncentrálódnak (nemteljesítő állomány .98,9%-a) A  teljesítő kitettségek tekintetében 0,13%-os, a nem teljesítő kitettségek esetében 57,62%-os az értékvesztés fedezettség.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10</xdr:col>
      <xdr:colOff>0</xdr:colOff>
      <xdr:row>21</xdr:row>
      <xdr:rowOff>119063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895350" y="5105400"/>
          <a:ext cx="14211300" cy="500063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Az átstrukturált állomány a teljesítő portfólióban a hitelek és előlegek esetében a tárgy évben -2.724 millió forinttal csökkent. A nem pénzügyi vállalatok állománya 2.765 millió forinttal csökkent, a háztartások szegmens 41 millió forinttal nőtt . Az átstrukturált nemteljesítő portfólió 154 millió forinttal nőtt. Ezen belül a nem pénzügyi vállalatok állománya 177 millió forinttal ntt, a háztartások  -24 millió forinttal csökkent.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2380</xdr:colOff>
      <xdr:row>31</xdr:row>
      <xdr:rowOff>0</xdr:rowOff>
    </xdr:from>
    <xdr:to>
      <xdr:col>13</xdr:col>
      <xdr:colOff>1304924</xdr:colOff>
      <xdr:row>35</xdr:row>
      <xdr:rowOff>9526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/>
      </xdr:nvSpPr>
      <xdr:spPr>
        <a:xfrm>
          <a:off x="897730" y="6486525"/>
          <a:ext cx="18942844" cy="733426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lang="hu-HU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teljesítő állomány tárgyévi változása növekedést mutat, amelyből a hitelek és előlegek  növekedése 48 398 millió forint, a hitelviszonyt megtestesítő értékpapírok emelkedése 79.123 millió forint. A hitelviszonyt megtestesítő értékpapíroknál a növekedés a hitelintézetek esetében 48.381 millió forint., a nem pénzügyi vállalatok változása 15.419 millió forint. A hitelek és előlegek emelkedéséből </a:t>
          </a:r>
          <a:r>
            <a:rPr lang="hu-H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 nem pénzügyi vállalatok növekedése 72.901 millió forint, a hitelintézetek emelkedése 40.155 millió forint míg </a:t>
          </a:r>
          <a:r>
            <a:rPr lang="hu-HU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háztartások állománya  9.474 millió forinttal nőtt.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lang="hu-HU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nemteljesítő állomány a tárgyév során a hitelek és előlegek esetéen 1.495 millió forittal nőtt, amelyből a nem pénzügyi vállalatok állománya 1.171 millió forinttal nőtt.  A hitelviszonyt megtestesítő értékpapírok nemteljesítő állománya 1.019 millió forinttal emelkedett.</a:t>
          </a:r>
          <a:endParaRPr lang="hu-HU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4</xdr:col>
      <xdr:colOff>0</xdr:colOff>
      <xdr:row>16</xdr:row>
      <xdr:rowOff>180974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 txBox="1"/>
      </xdr:nvSpPr>
      <xdr:spPr>
        <a:xfrm>
          <a:off x="1028700" y="3467100"/>
          <a:ext cx="7486650" cy="561974"/>
        </a:xfrm>
        <a:prstGeom prst="rect">
          <a:avLst/>
        </a:prstGeom>
        <a:solidFill>
          <a:schemeClr val="lt1"/>
        </a:solidFill>
        <a:ln w="9525" cmpd="sng">
          <a:solidFill>
            <a:srgbClr val="695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just">
            <a:spcBef>
              <a:spcPts val="300"/>
            </a:spcBef>
            <a:spcAft>
              <a:spcPts val="300"/>
            </a:spcAft>
          </a:pPr>
          <a:r>
            <a:rPr lang="hu-HU" sz="1000" baseline="0">
              <a:solidFill>
                <a:srgbClr val="213768"/>
              </a:solidFill>
              <a:latin typeface="Arial" panose="020B0604020202020204" pitchFamily="34" charset="0"/>
              <a:cs typeface="Arial" panose="020B0604020202020204" pitchFamily="34" charset="0"/>
            </a:rPr>
            <a:t>A Bankcsoportban 2024 évvégével nem volt birtokbavétellel és végrehajtással megszerzett biztosíték.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I28"/>
  <sheetViews>
    <sheetView tabSelected="1" workbookViewId="0">
      <selection activeCell="C33" sqref="C33"/>
    </sheetView>
  </sheetViews>
  <sheetFormatPr defaultRowHeight="15" x14ac:dyDescent="0.25"/>
  <cols>
    <col min="1" max="1" width="7" customWidth="1"/>
    <col min="2" max="2" width="13.42578125" customWidth="1"/>
    <col min="3" max="3" width="107.42578125" customWidth="1"/>
    <col min="4" max="4" width="60.42578125" customWidth="1"/>
  </cols>
  <sheetData>
    <row r="1" spans="1:5781" ht="15.75" thickBot="1" x14ac:dyDescent="0.3">
      <c r="A1" s="1"/>
      <c r="B1" s="2"/>
      <c r="C1" s="3"/>
      <c r="D1" s="3"/>
    </row>
    <row r="2" spans="1:5781" ht="15.75" x14ac:dyDescent="0.25">
      <c r="A2" s="2"/>
      <c r="B2" s="261" t="s">
        <v>0</v>
      </c>
      <c r="C2" s="261"/>
      <c r="D2" s="261"/>
    </row>
    <row r="3" spans="1:5781" ht="16.5" thickBot="1" x14ac:dyDescent="0.3">
      <c r="A3" s="2"/>
      <c r="B3" s="262">
        <v>45657</v>
      </c>
      <c r="C3" s="262"/>
      <c r="D3" s="262"/>
    </row>
    <row r="4" spans="1:5781" x14ac:dyDescent="0.25">
      <c r="A4" s="2"/>
      <c r="B4" s="2"/>
      <c r="C4" s="3"/>
      <c r="D4" s="3"/>
    </row>
    <row r="5" spans="1:5781" x14ac:dyDescent="0.25">
      <c r="A5" s="2"/>
      <c r="B5" s="2"/>
      <c r="C5" s="3"/>
      <c r="D5" s="3"/>
    </row>
    <row r="6" spans="1:5781" x14ac:dyDescent="0.25">
      <c r="A6" s="4"/>
      <c r="B6" s="5"/>
      <c r="C6" s="3"/>
      <c r="D6" s="3"/>
    </row>
    <row r="7" spans="1:5781" ht="15.75" thickBot="1" x14ac:dyDescent="0.3">
      <c r="A7" s="2"/>
      <c r="B7" s="5"/>
      <c r="C7" s="3"/>
      <c r="D7" s="7"/>
    </row>
    <row r="8" spans="1:5781" ht="15.75" thickBot="1" x14ac:dyDescent="0.3">
      <c r="A8" s="4"/>
      <c r="B8" s="227" t="s">
        <v>2</v>
      </c>
      <c r="C8" s="228"/>
      <c r="D8" s="229"/>
    </row>
    <row r="9" spans="1:5781" x14ac:dyDescent="0.25">
      <c r="A9" s="2"/>
      <c r="B9" s="5" t="s">
        <v>3</v>
      </c>
      <c r="C9" s="3" t="s">
        <v>4</v>
      </c>
      <c r="D9" s="7"/>
    </row>
    <row r="10" spans="1:5781" ht="15.75" thickBot="1" x14ac:dyDescent="0.3">
      <c r="A10" s="2"/>
      <c r="B10" s="2"/>
      <c r="C10" s="3"/>
      <c r="D10" s="7"/>
    </row>
    <row r="11" spans="1:5781" ht="15.75" thickBot="1" x14ac:dyDescent="0.3">
      <c r="A11" s="4"/>
      <c r="B11" s="227" t="s">
        <v>5</v>
      </c>
      <c r="C11" s="228"/>
      <c r="D11" s="229"/>
    </row>
    <row r="12" spans="1:5781" x14ac:dyDescent="0.25">
      <c r="A12" s="2"/>
      <c r="B12" s="5" t="s">
        <v>6</v>
      </c>
      <c r="C12" s="3" t="s">
        <v>7</v>
      </c>
      <c r="D12" s="7"/>
    </row>
    <row r="13" spans="1:5781" ht="15.75" thickBot="1" x14ac:dyDescent="0.3">
      <c r="A13" s="2"/>
      <c r="B13" s="5"/>
      <c r="C13" s="3"/>
      <c r="D13" s="7"/>
    </row>
    <row r="14" spans="1:5781" s="4" customFormat="1" ht="15.75" thickBot="1" x14ac:dyDescent="0.3">
      <c r="B14" s="227" t="s">
        <v>216</v>
      </c>
      <c r="C14" s="228"/>
      <c r="D14" s="229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  <c r="AML14"/>
      <c r="AMM14"/>
      <c r="AMN14"/>
      <c r="AMO14"/>
      <c r="AMP14"/>
      <c r="AMQ14"/>
      <c r="AMR14"/>
      <c r="AMS14"/>
      <c r="AMT14"/>
      <c r="AMU14"/>
      <c r="AMV14"/>
      <c r="AMW14"/>
      <c r="AMX14"/>
      <c r="AMY14"/>
      <c r="AMZ14"/>
      <c r="ANA14"/>
      <c r="ANB14"/>
      <c r="ANC14"/>
      <c r="AND14"/>
      <c r="ANE14"/>
      <c r="ANF14"/>
      <c r="ANG14"/>
      <c r="ANH14"/>
      <c r="ANI14"/>
      <c r="ANJ14"/>
      <c r="ANK14"/>
      <c r="ANL14"/>
      <c r="ANM14"/>
      <c r="ANN14"/>
      <c r="ANO14"/>
      <c r="ANP14"/>
      <c r="ANQ14"/>
      <c r="ANR14"/>
      <c r="ANS14"/>
      <c r="ANT14"/>
      <c r="ANU14"/>
      <c r="ANV14"/>
      <c r="ANW14"/>
      <c r="ANX14"/>
      <c r="ANY14"/>
      <c r="ANZ14"/>
      <c r="AOA14"/>
      <c r="AOB14"/>
      <c r="AOC14"/>
      <c r="AOD14"/>
      <c r="AOE14"/>
      <c r="AOF14"/>
      <c r="AOG14"/>
      <c r="AOH14"/>
      <c r="AOI14"/>
      <c r="AOJ14"/>
      <c r="AOK14"/>
      <c r="AOL14"/>
      <c r="AOM14"/>
      <c r="AON14"/>
      <c r="AOO14"/>
      <c r="AOP14"/>
      <c r="AOQ14"/>
      <c r="AOR14"/>
      <c r="AOS14"/>
      <c r="AOT14"/>
      <c r="AOU14"/>
      <c r="AOV14"/>
      <c r="AOW14"/>
      <c r="AOX14"/>
      <c r="AOY14"/>
      <c r="AOZ14"/>
      <c r="APA14"/>
      <c r="APB14"/>
      <c r="APC14"/>
      <c r="APD14"/>
      <c r="APE14"/>
      <c r="APF14"/>
      <c r="APG14"/>
      <c r="APH14"/>
      <c r="API14"/>
      <c r="APJ14"/>
      <c r="APK14"/>
      <c r="APL14"/>
      <c r="APM14"/>
      <c r="APN14"/>
      <c r="APO14"/>
      <c r="APP14"/>
      <c r="APQ14"/>
      <c r="APR14"/>
      <c r="APS14"/>
      <c r="APT14"/>
      <c r="APU14"/>
      <c r="APV14"/>
      <c r="APW14"/>
      <c r="APX14"/>
      <c r="APY14"/>
      <c r="APZ14"/>
      <c r="AQA14"/>
      <c r="AQB14"/>
      <c r="AQC14"/>
      <c r="AQD14"/>
      <c r="AQE14"/>
      <c r="AQF14"/>
      <c r="AQG14"/>
      <c r="AQH14"/>
      <c r="AQI14"/>
      <c r="AQJ14"/>
      <c r="AQK14"/>
      <c r="AQL14"/>
      <c r="AQM14"/>
      <c r="AQN14"/>
      <c r="AQO14"/>
      <c r="AQP14"/>
      <c r="AQQ14"/>
      <c r="AQR14"/>
      <c r="AQS14"/>
      <c r="AQT14"/>
      <c r="AQU14"/>
      <c r="AQV14"/>
      <c r="AQW14"/>
      <c r="AQX14"/>
      <c r="AQY14"/>
      <c r="AQZ14"/>
      <c r="ARA14"/>
      <c r="ARB14"/>
      <c r="ARC14"/>
      <c r="ARD14"/>
      <c r="ARE14"/>
      <c r="ARF14"/>
      <c r="ARG14"/>
      <c r="ARH14"/>
      <c r="ARI14"/>
      <c r="ARJ14"/>
      <c r="ARK14"/>
      <c r="ARL14"/>
      <c r="ARM14"/>
      <c r="ARN14"/>
      <c r="ARO14"/>
      <c r="ARP14"/>
      <c r="ARQ14"/>
      <c r="ARR14"/>
      <c r="ARS14"/>
      <c r="ART14"/>
      <c r="ARU14"/>
      <c r="ARV14"/>
      <c r="ARW14"/>
      <c r="ARX14"/>
      <c r="ARY14"/>
      <c r="ARZ14"/>
      <c r="ASA14"/>
      <c r="ASB14"/>
      <c r="ASC14"/>
      <c r="ASD14"/>
      <c r="ASE14"/>
      <c r="ASF14"/>
      <c r="ASG14"/>
      <c r="ASH14"/>
      <c r="ASI14"/>
      <c r="ASJ14"/>
      <c r="ASK14"/>
      <c r="ASL14"/>
      <c r="ASM14"/>
      <c r="ASN14"/>
      <c r="ASO14"/>
      <c r="ASP14"/>
      <c r="ASQ14"/>
      <c r="ASR14"/>
      <c r="ASS14"/>
      <c r="AST14"/>
      <c r="ASU14"/>
      <c r="ASV14"/>
      <c r="ASW14"/>
      <c r="ASX14"/>
      <c r="ASY14"/>
      <c r="ASZ14"/>
      <c r="ATA14"/>
      <c r="ATB14"/>
      <c r="ATC14"/>
      <c r="ATD14"/>
      <c r="ATE14"/>
      <c r="ATF14"/>
      <c r="ATG14"/>
      <c r="ATH14"/>
      <c r="ATI14"/>
      <c r="ATJ14"/>
      <c r="ATK14"/>
      <c r="ATL14"/>
      <c r="ATM14"/>
      <c r="ATN14"/>
      <c r="ATO14"/>
      <c r="ATP14"/>
      <c r="ATQ14"/>
      <c r="ATR14"/>
      <c r="ATS14"/>
      <c r="ATT14"/>
      <c r="ATU14"/>
      <c r="ATV14"/>
      <c r="ATW14"/>
      <c r="ATX14"/>
      <c r="ATY14"/>
      <c r="ATZ14"/>
      <c r="AUA14"/>
      <c r="AUB14"/>
      <c r="AUC14"/>
      <c r="AUD14"/>
      <c r="AUE14"/>
      <c r="AUF14"/>
      <c r="AUG14"/>
      <c r="AUH14"/>
      <c r="AUI14"/>
      <c r="AUJ14"/>
      <c r="AUK14"/>
      <c r="AUL14"/>
      <c r="AUM14"/>
      <c r="AUN14"/>
      <c r="AUO14"/>
      <c r="AUP14"/>
      <c r="AUQ14"/>
      <c r="AUR14"/>
      <c r="AUS14"/>
      <c r="AUT14"/>
      <c r="AUU14"/>
      <c r="AUV14"/>
      <c r="AUW14"/>
      <c r="AUX14"/>
      <c r="AUY14"/>
      <c r="AUZ14"/>
      <c r="AVA14"/>
      <c r="AVB14"/>
      <c r="AVC14"/>
      <c r="AVD14"/>
      <c r="AVE14"/>
      <c r="AVF14"/>
      <c r="AVG14"/>
      <c r="AVH14"/>
      <c r="AVI14"/>
      <c r="AVJ14"/>
      <c r="AVK14"/>
      <c r="AVL14"/>
      <c r="AVM14"/>
      <c r="AVN14"/>
      <c r="AVO14"/>
      <c r="AVP14"/>
      <c r="AVQ14"/>
      <c r="AVR14"/>
      <c r="AVS14"/>
      <c r="AVT14"/>
      <c r="AVU14"/>
      <c r="AVV14"/>
      <c r="AVW14"/>
      <c r="AVX14"/>
      <c r="AVY14"/>
      <c r="AVZ14"/>
      <c r="AWA14"/>
      <c r="AWB14"/>
      <c r="AWC14"/>
      <c r="AWD14"/>
      <c r="AWE14"/>
      <c r="AWF14"/>
      <c r="AWG14"/>
      <c r="AWH14"/>
      <c r="AWI14"/>
      <c r="AWJ14"/>
      <c r="AWK14"/>
      <c r="AWL14"/>
      <c r="AWM14"/>
      <c r="AWN14"/>
      <c r="AWO14"/>
      <c r="AWP14"/>
      <c r="AWQ14"/>
      <c r="AWR14"/>
      <c r="AWS14"/>
      <c r="AWT14"/>
      <c r="AWU14"/>
      <c r="AWV14"/>
      <c r="AWW14"/>
      <c r="AWX14"/>
      <c r="AWY14"/>
      <c r="AWZ14"/>
      <c r="AXA14"/>
      <c r="AXB14"/>
      <c r="AXC14"/>
      <c r="AXD14"/>
      <c r="AXE14"/>
      <c r="AXF14"/>
      <c r="AXG14"/>
      <c r="AXH14"/>
      <c r="AXI14"/>
      <c r="AXJ14"/>
      <c r="AXK14"/>
      <c r="AXL14"/>
      <c r="AXM14"/>
      <c r="AXN14"/>
      <c r="AXO14"/>
      <c r="AXP14"/>
      <c r="AXQ14"/>
      <c r="AXR14"/>
      <c r="AXS14"/>
      <c r="AXT14"/>
      <c r="AXU14"/>
      <c r="AXV14"/>
      <c r="AXW14"/>
      <c r="AXX14"/>
      <c r="AXY14"/>
      <c r="AXZ14"/>
      <c r="AYA14"/>
      <c r="AYB14"/>
      <c r="AYC14"/>
      <c r="AYD14"/>
      <c r="AYE14"/>
      <c r="AYF14"/>
      <c r="AYG14"/>
      <c r="AYH14"/>
      <c r="AYI14"/>
      <c r="AYJ14"/>
      <c r="AYK14"/>
      <c r="AYL14"/>
      <c r="AYM14"/>
      <c r="AYN14"/>
      <c r="AYO14"/>
      <c r="AYP14"/>
      <c r="AYQ14"/>
      <c r="AYR14"/>
      <c r="AYS14"/>
      <c r="AYT14"/>
      <c r="AYU14"/>
      <c r="AYV14"/>
      <c r="AYW14"/>
      <c r="AYX14"/>
      <c r="AYY14"/>
      <c r="AYZ14"/>
      <c r="AZA14"/>
      <c r="AZB14"/>
      <c r="AZC14"/>
      <c r="AZD14"/>
      <c r="AZE14"/>
      <c r="AZF14"/>
      <c r="AZG14"/>
      <c r="AZH14"/>
      <c r="AZI14"/>
      <c r="AZJ14"/>
      <c r="AZK14"/>
      <c r="AZL14"/>
      <c r="AZM14"/>
      <c r="AZN14"/>
      <c r="AZO14"/>
      <c r="AZP14"/>
      <c r="AZQ14"/>
      <c r="AZR14"/>
      <c r="AZS14"/>
      <c r="AZT14"/>
      <c r="AZU14"/>
      <c r="AZV14"/>
      <c r="AZW14"/>
      <c r="AZX14"/>
      <c r="AZY14"/>
      <c r="AZZ14"/>
      <c r="BAA14"/>
      <c r="BAB14"/>
      <c r="BAC14"/>
      <c r="BAD14"/>
      <c r="BAE14"/>
      <c r="BAF14"/>
      <c r="BAG14"/>
      <c r="BAH14"/>
      <c r="BAI14"/>
      <c r="BAJ14"/>
      <c r="BAK14"/>
      <c r="BAL14"/>
      <c r="BAM14"/>
      <c r="BAN14"/>
      <c r="BAO14"/>
      <c r="BAP14"/>
      <c r="BAQ14"/>
      <c r="BAR14"/>
      <c r="BAS14"/>
      <c r="BAT14"/>
      <c r="BAU14"/>
      <c r="BAV14"/>
      <c r="BAW14"/>
      <c r="BAX14"/>
      <c r="BAY14"/>
      <c r="BAZ14"/>
      <c r="BBA14"/>
      <c r="BBB14"/>
      <c r="BBC14"/>
      <c r="BBD14"/>
      <c r="BBE14"/>
      <c r="BBF14"/>
      <c r="BBG14"/>
      <c r="BBH14"/>
      <c r="BBI14"/>
      <c r="BBJ14"/>
      <c r="BBK14"/>
      <c r="BBL14"/>
      <c r="BBM14"/>
      <c r="BBN14"/>
      <c r="BBO14"/>
      <c r="BBP14"/>
      <c r="BBQ14"/>
      <c r="BBR14"/>
      <c r="BBS14"/>
      <c r="BBT14"/>
      <c r="BBU14"/>
      <c r="BBV14"/>
      <c r="BBW14"/>
      <c r="BBX14"/>
      <c r="BBY14"/>
      <c r="BBZ14"/>
      <c r="BCA14"/>
      <c r="BCB14"/>
      <c r="BCC14"/>
      <c r="BCD14"/>
      <c r="BCE14"/>
      <c r="BCF14"/>
      <c r="BCG14"/>
      <c r="BCH14"/>
      <c r="BCI14"/>
      <c r="BCJ14"/>
      <c r="BCK14"/>
      <c r="BCL14"/>
      <c r="BCM14"/>
      <c r="BCN14"/>
      <c r="BCO14"/>
      <c r="BCP14"/>
      <c r="BCQ14"/>
      <c r="BCR14"/>
      <c r="BCS14"/>
      <c r="BCT14"/>
      <c r="BCU14"/>
      <c r="BCV14"/>
      <c r="BCW14"/>
      <c r="BCX14"/>
      <c r="BCY14"/>
      <c r="BCZ14"/>
      <c r="BDA14"/>
      <c r="BDB14"/>
      <c r="BDC14"/>
      <c r="BDD14"/>
      <c r="BDE14"/>
      <c r="BDF14"/>
      <c r="BDG14"/>
      <c r="BDH14"/>
      <c r="BDI14"/>
      <c r="BDJ14"/>
      <c r="BDK14"/>
      <c r="BDL14"/>
      <c r="BDM14"/>
      <c r="BDN14"/>
      <c r="BDO14"/>
      <c r="BDP14"/>
      <c r="BDQ14"/>
      <c r="BDR14"/>
      <c r="BDS14"/>
      <c r="BDT14"/>
      <c r="BDU14"/>
      <c r="BDV14"/>
      <c r="BDW14"/>
      <c r="BDX14"/>
      <c r="BDY14"/>
      <c r="BDZ14"/>
      <c r="BEA14"/>
      <c r="BEB14"/>
      <c r="BEC14"/>
      <c r="BED14"/>
      <c r="BEE14"/>
      <c r="BEF14"/>
      <c r="BEG14"/>
      <c r="BEH14"/>
      <c r="BEI14"/>
      <c r="BEJ14"/>
      <c r="BEK14"/>
      <c r="BEL14"/>
      <c r="BEM14"/>
      <c r="BEN14"/>
      <c r="BEO14"/>
      <c r="BEP14"/>
      <c r="BEQ14"/>
      <c r="BER14"/>
      <c r="BES14"/>
      <c r="BET14"/>
      <c r="BEU14"/>
      <c r="BEV14"/>
      <c r="BEW14"/>
      <c r="BEX14"/>
      <c r="BEY14"/>
      <c r="BEZ14"/>
      <c r="BFA14"/>
      <c r="BFB14"/>
      <c r="BFC14"/>
      <c r="BFD14"/>
      <c r="BFE14"/>
      <c r="BFF14"/>
      <c r="BFG14"/>
      <c r="BFH14"/>
      <c r="BFI14"/>
      <c r="BFJ14"/>
      <c r="BFK14"/>
      <c r="BFL14"/>
      <c r="BFM14"/>
      <c r="BFN14"/>
      <c r="BFO14"/>
      <c r="BFP14"/>
      <c r="BFQ14"/>
      <c r="BFR14"/>
      <c r="BFS14"/>
      <c r="BFT14"/>
      <c r="BFU14"/>
      <c r="BFV14"/>
      <c r="BFW14"/>
      <c r="BFX14"/>
      <c r="BFY14"/>
      <c r="BFZ14"/>
      <c r="BGA14"/>
      <c r="BGB14"/>
      <c r="BGC14"/>
      <c r="BGD14"/>
      <c r="BGE14"/>
      <c r="BGF14"/>
      <c r="BGG14"/>
      <c r="BGH14"/>
      <c r="BGI14"/>
      <c r="BGJ14"/>
      <c r="BGK14"/>
      <c r="BGL14"/>
      <c r="BGM14"/>
      <c r="BGN14"/>
      <c r="BGO14"/>
      <c r="BGP14"/>
      <c r="BGQ14"/>
      <c r="BGR14"/>
      <c r="BGS14"/>
      <c r="BGT14"/>
      <c r="BGU14"/>
      <c r="BGV14"/>
      <c r="BGW14"/>
      <c r="BGX14"/>
      <c r="BGY14"/>
      <c r="BGZ14"/>
      <c r="BHA14"/>
      <c r="BHB14"/>
      <c r="BHC14"/>
      <c r="BHD14"/>
      <c r="BHE14"/>
      <c r="BHF14"/>
      <c r="BHG14"/>
      <c r="BHH14"/>
      <c r="BHI14"/>
      <c r="BHJ14"/>
      <c r="BHK14"/>
      <c r="BHL14"/>
      <c r="BHM14"/>
      <c r="BHN14"/>
      <c r="BHO14"/>
      <c r="BHP14"/>
      <c r="BHQ14"/>
      <c r="BHR14"/>
      <c r="BHS14"/>
      <c r="BHT14"/>
      <c r="BHU14"/>
      <c r="BHV14"/>
      <c r="BHW14"/>
      <c r="BHX14"/>
      <c r="BHY14"/>
      <c r="BHZ14"/>
      <c r="BIA14"/>
      <c r="BIB14"/>
      <c r="BIC14"/>
      <c r="BID14"/>
      <c r="BIE14"/>
      <c r="BIF14"/>
      <c r="BIG14"/>
      <c r="BIH14"/>
      <c r="BII14"/>
      <c r="BIJ14"/>
      <c r="BIK14"/>
      <c r="BIL14"/>
      <c r="BIM14"/>
      <c r="BIN14"/>
      <c r="BIO14"/>
      <c r="BIP14"/>
      <c r="BIQ14"/>
      <c r="BIR14"/>
      <c r="BIS14"/>
      <c r="BIT14"/>
      <c r="BIU14"/>
      <c r="BIV14"/>
      <c r="BIW14"/>
      <c r="BIX14"/>
      <c r="BIY14"/>
      <c r="BIZ14"/>
      <c r="BJA14"/>
      <c r="BJB14"/>
      <c r="BJC14"/>
      <c r="BJD14"/>
      <c r="BJE14"/>
      <c r="BJF14"/>
      <c r="BJG14"/>
      <c r="BJH14"/>
      <c r="BJI14"/>
      <c r="BJJ14"/>
      <c r="BJK14"/>
      <c r="BJL14"/>
      <c r="BJM14"/>
      <c r="BJN14"/>
      <c r="BJO14"/>
      <c r="BJP14"/>
      <c r="BJQ14"/>
      <c r="BJR14"/>
      <c r="BJS14"/>
      <c r="BJT14"/>
      <c r="BJU14"/>
      <c r="BJV14"/>
      <c r="BJW14"/>
      <c r="BJX14"/>
      <c r="BJY14"/>
      <c r="BJZ14"/>
      <c r="BKA14"/>
      <c r="BKB14"/>
      <c r="BKC14"/>
      <c r="BKD14"/>
      <c r="BKE14"/>
      <c r="BKF14"/>
      <c r="BKG14"/>
      <c r="BKH14"/>
      <c r="BKI14"/>
      <c r="BKJ14"/>
      <c r="BKK14"/>
      <c r="BKL14"/>
      <c r="BKM14"/>
      <c r="BKN14"/>
      <c r="BKO14"/>
      <c r="BKP14"/>
      <c r="BKQ14"/>
      <c r="BKR14"/>
      <c r="BKS14"/>
      <c r="BKT14"/>
      <c r="BKU14"/>
      <c r="BKV14"/>
      <c r="BKW14"/>
      <c r="BKX14"/>
      <c r="BKY14"/>
      <c r="BKZ14"/>
      <c r="BLA14"/>
      <c r="BLB14"/>
      <c r="BLC14"/>
      <c r="BLD14"/>
      <c r="BLE14"/>
      <c r="BLF14"/>
      <c r="BLG14"/>
      <c r="BLH14"/>
      <c r="BLI14"/>
      <c r="BLJ14"/>
      <c r="BLK14"/>
      <c r="BLL14"/>
      <c r="BLM14"/>
      <c r="BLN14"/>
      <c r="BLO14"/>
      <c r="BLP14"/>
      <c r="BLQ14"/>
      <c r="BLR14"/>
      <c r="BLS14"/>
      <c r="BLT14"/>
      <c r="BLU14"/>
      <c r="BLV14"/>
      <c r="BLW14"/>
      <c r="BLX14"/>
      <c r="BLY14"/>
      <c r="BLZ14"/>
      <c r="BMA14"/>
      <c r="BMB14"/>
      <c r="BMC14"/>
      <c r="BMD14"/>
      <c r="BME14"/>
      <c r="BMF14"/>
      <c r="BMG14"/>
      <c r="BMH14"/>
      <c r="BMI14"/>
      <c r="BMJ14"/>
      <c r="BMK14"/>
      <c r="BML14"/>
      <c r="BMM14"/>
      <c r="BMN14"/>
      <c r="BMO14"/>
      <c r="BMP14"/>
      <c r="BMQ14"/>
      <c r="BMR14"/>
      <c r="BMS14"/>
      <c r="BMT14"/>
      <c r="BMU14"/>
      <c r="BMV14"/>
      <c r="BMW14"/>
      <c r="BMX14"/>
      <c r="BMY14"/>
      <c r="BMZ14"/>
      <c r="BNA14"/>
      <c r="BNB14"/>
      <c r="BNC14"/>
      <c r="BND14"/>
      <c r="BNE14"/>
      <c r="BNF14"/>
      <c r="BNG14"/>
      <c r="BNH14"/>
      <c r="BNI14"/>
      <c r="BNJ14"/>
      <c r="BNK14"/>
      <c r="BNL14"/>
      <c r="BNM14"/>
      <c r="BNN14"/>
      <c r="BNO14"/>
      <c r="BNP14"/>
      <c r="BNQ14"/>
      <c r="BNR14"/>
      <c r="BNS14"/>
      <c r="BNT14"/>
      <c r="BNU14"/>
      <c r="BNV14"/>
      <c r="BNW14"/>
      <c r="BNX14"/>
      <c r="BNY14"/>
      <c r="BNZ14"/>
      <c r="BOA14"/>
      <c r="BOB14"/>
      <c r="BOC14"/>
      <c r="BOD14"/>
      <c r="BOE14"/>
      <c r="BOF14"/>
      <c r="BOG14"/>
      <c r="BOH14"/>
      <c r="BOI14"/>
      <c r="BOJ14"/>
      <c r="BOK14"/>
      <c r="BOL14"/>
      <c r="BOM14"/>
      <c r="BON14"/>
      <c r="BOO14"/>
      <c r="BOP14"/>
      <c r="BOQ14"/>
      <c r="BOR14"/>
      <c r="BOS14"/>
      <c r="BOT14"/>
      <c r="BOU14"/>
      <c r="BOV14"/>
      <c r="BOW14"/>
      <c r="BOX14"/>
      <c r="BOY14"/>
      <c r="BOZ14"/>
      <c r="BPA14"/>
      <c r="BPB14"/>
      <c r="BPC14"/>
      <c r="BPD14"/>
      <c r="BPE14"/>
      <c r="BPF14"/>
      <c r="BPG14"/>
      <c r="BPH14"/>
      <c r="BPI14"/>
      <c r="BPJ14"/>
      <c r="BPK14"/>
      <c r="BPL14"/>
      <c r="BPM14"/>
      <c r="BPN14"/>
      <c r="BPO14"/>
      <c r="BPP14"/>
      <c r="BPQ14"/>
      <c r="BPR14"/>
      <c r="BPS14"/>
      <c r="BPT14"/>
      <c r="BPU14"/>
      <c r="BPV14"/>
      <c r="BPW14"/>
      <c r="BPX14"/>
      <c r="BPY14"/>
      <c r="BPZ14"/>
      <c r="BQA14"/>
      <c r="BQB14"/>
      <c r="BQC14"/>
      <c r="BQD14"/>
      <c r="BQE14"/>
      <c r="BQF14"/>
      <c r="BQG14"/>
      <c r="BQH14"/>
      <c r="BQI14"/>
      <c r="BQJ14"/>
      <c r="BQK14"/>
      <c r="BQL14"/>
      <c r="BQM14"/>
      <c r="BQN14"/>
      <c r="BQO14"/>
      <c r="BQP14"/>
      <c r="BQQ14"/>
      <c r="BQR14"/>
      <c r="BQS14"/>
      <c r="BQT14"/>
      <c r="BQU14"/>
      <c r="BQV14"/>
      <c r="BQW14"/>
      <c r="BQX14"/>
      <c r="BQY14"/>
      <c r="BQZ14"/>
      <c r="BRA14"/>
      <c r="BRB14"/>
      <c r="BRC14"/>
      <c r="BRD14"/>
      <c r="BRE14"/>
      <c r="BRF14"/>
      <c r="BRG14"/>
      <c r="BRH14"/>
      <c r="BRI14"/>
      <c r="BRJ14"/>
      <c r="BRK14"/>
      <c r="BRL14"/>
      <c r="BRM14"/>
      <c r="BRN14"/>
      <c r="BRO14"/>
      <c r="BRP14"/>
      <c r="BRQ14"/>
      <c r="BRR14"/>
      <c r="BRS14"/>
      <c r="BRT14"/>
      <c r="BRU14"/>
      <c r="BRV14"/>
      <c r="BRW14"/>
      <c r="BRX14"/>
      <c r="BRY14"/>
      <c r="BRZ14"/>
      <c r="BSA14"/>
      <c r="BSB14"/>
      <c r="BSC14"/>
      <c r="BSD14"/>
      <c r="BSE14"/>
      <c r="BSF14"/>
      <c r="BSG14"/>
      <c r="BSH14"/>
      <c r="BSI14"/>
      <c r="BSJ14"/>
      <c r="BSK14"/>
      <c r="BSL14"/>
      <c r="BSM14"/>
      <c r="BSN14"/>
      <c r="BSO14"/>
      <c r="BSP14"/>
      <c r="BSQ14"/>
      <c r="BSR14"/>
      <c r="BSS14"/>
      <c r="BST14"/>
      <c r="BSU14"/>
      <c r="BSV14"/>
      <c r="BSW14"/>
      <c r="BSX14"/>
      <c r="BSY14"/>
      <c r="BSZ14"/>
      <c r="BTA14"/>
      <c r="BTB14"/>
      <c r="BTC14"/>
      <c r="BTD14"/>
      <c r="BTE14"/>
      <c r="BTF14"/>
      <c r="BTG14"/>
      <c r="BTH14"/>
      <c r="BTI14"/>
      <c r="BTJ14"/>
      <c r="BTK14"/>
      <c r="BTL14"/>
      <c r="BTM14"/>
      <c r="BTN14"/>
      <c r="BTO14"/>
      <c r="BTP14"/>
      <c r="BTQ14"/>
      <c r="BTR14"/>
      <c r="BTS14"/>
      <c r="BTT14"/>
      <c r="BTU14"/>
      <c r="BTV14"/>
      <c r="BTW14"/>
      <c r="BTX14"/>
      <c r="BTY14"/>
      <c r="BTZ14"/>
      <c r="BUA14"/>
      <c r="BUB14"/>
      <c r="BUC14"/>
      <c r="BUD14"/>
      <c r="BUE14"/>
      <c r="BUF14"/>
      <c r="BUG14"/>
      <c r="BUH14"/>
      <c r="BUI14"/>
      <c r="BUJ14"/>
      <c r="BUK14"/>
      <c r="BUL14"/>
      <c r="BUM14"/>
      <c r="BUN14"/>
      <c r="BUO14"/>
      <c r="BUP14"/>
      <c r="BUQ14"/>
      <c r="BUR14"/>
      <c r="BUS14"/>
      <c r="BUT14"/>
      <c r="BUU14"/>
      <c r="BUV14"/>
      <c r="BUW14"/>
      <c r="BUX14"/>
      <c r="BUY14"/>
      <c r="BUZ14"/>
      <c r="BVA14"/>
      <c r="BVB14"/>
      <c r="BVC14"/>
      <c r="BVD14"/>
      <c r="BVE14"/>
      <c r="BVF14"/>
      <c r="BVG14"/>
      <c r="BVH14"/>
      <c r="BVI14"/>
      <c r="BVJ14"/>
      <c r="BVK14"/>
      <c r="BVL14"/>
      <c r="BVM14"/>
      <c r="BVN14"/>
      <c r="BVO14"/>
      <c r="BVP14"/>
      <c r="BVQ14"/>
      <c r="BVR14"/>
      <c r="BVS14"/>
      <c r="BVT14"/>
      <c r="BVU14"/>
      <c r="BVV14"/>
      <c r="BVW14"/>
      <c r="BVX14"/>
      <c r="BVY14"/>
      <c r="BVZ14"/>
      <c r="BWA14"/>
      <c r="BWB14"/>
      <c r="BWC14"/>
      <c r="BWD14"/>
      <c r="BWE14"/>
      <c r="BWF14"/>
      <c r="BWG14"/>
      <c r="BWH14"/>
      <c r="BWI14"/>
      <c r="BWJ14"/>
      <c r="BWK14"/>
      <c r="BWL14"/>
      <c r="BWM14"/>
      <c r="BWN14"/>
      <c r="BWO14"/>
      <c r="BWP14"/>
      <c r="BWQ14"/>
      <c r="BWR14"/>
      <c r="BWS14"/>
      <c r="BWT14"/>
      <c r="BWU14"/>
      <c r="BWV14"/>
      <c r="BWW14"/>
      <c r="BWX14"/>
      <c r="BWY14"/>
      <c r="BWZ14"/>
      <c r="BXA14"/>
      <c r="BXB14"/>
      <c r="BXC14"/>
      <c r="BXD14"/>
      <c r="BXE14"/>
      <c r="BXF14"/>
      <c r="BXG14"/>
      <c r="BXH14"/>
      <c r="BXI14"/>
      <c r="BXJ14"/>
      <c r="BXK14"/>
      <c r="BXL14"/>
      <c r="BXM14"/>
      <c r="BXN14"/>
      <c r="BXO14"/>
      <c r="BXP14"/>
      <c r="BXQ14"/>
      <c r="BXR14"/>
      <c r="BXS14"/>
      <c r="BXT14"/>
      <c r="BXU14"/>
      <c r="BXV14"/>
      <c r="BXW14"/>
      <c r="BXX14"/>
      <c r="BXY14"/>
      <c r="BXZ14"/>
      <c r="BYA14"/>
      <c r="BYB14"/>
      <c r="BYC14"/>
      <c r="BYD14"/>
      <c r="BYE14"/>
      <c r="BYF14"/>
      <c r="BYG14"/>
      <c r="BYH14"/>
      <c r="BYI14"/>
      <c r="BYJ14"/>
      <c r="BYK14"/>
      <c r="BYL14"/>
      <c r="BYM14"/>
      <c r="BYN14"/>
      <c r="BYO14"/>
      <c r="BYP14"/>
      <c r="BYQ14"/>
      <c r="BYR14"/>
      <c r="BYS14"/>
      <c r="BYT14"/>
      <c r="BYU14"/>
      <c r="BYV14"/>
      <c r="BYW14"/>
      <c r="BYX14"/>
      <c r="BYY14"/>
      <c r="BYZ14"/>
      <c r="BZA14"/>
      <c r="BZB14"/>
      <c r="BZC14"/>
      <c r="BZD14"/>
      <c r="BZE14"/>
      <c r="BZF14"/>
      <c r="BZG14"/>
      <c r="BZH14"/>
      <c r="BZI14"/>
      <c r="BZJ14"/>
      <c r="BZK14"/>
      <c r="BZL14"/>
      <c r="BZM14"/>
      <c r="BZN14"/>
      <c r="BZO14"/>
      <c r="BZP14"/>
      <c r="BZQ14"/>
      <c r="BZR14"/>
      <c r="BZS14"/>
      <c r="BZT14"/>
      <c r="BZU14"/>
      <c r="BZV14"/>
      <c r="BZW14"/>
      <c r="BZX14"/>
      <c r="BZY14"/>
      <c r="BZZ14"/>
      <c r="CAA14"/>
      <c r="CAB14"/>
      <c r="CAC14"/>
      <c r="CAD14"/>
      <c r="CAE14"/>
      <c r="CAF14"/>
      <c r="CAG14"/>
      <c r="CAH14"/>
      <c r="CAI14"/>
      <c r="CAJ14"/>
      <c r="CAK14"/>
      <c r="CAL14"/>
      <c r="CAM14"/>
      <c r="CAN14"/>
      <c r="CAO14"/>
      <c r="CAP14"/>
      <c r="CAQ14"/>
      <c r="CAR14"/>
      <c r="CAS14"/>
      <c r="CAT14"/>
      <c r="CAU14"/>
      <c r="CAV14"/>
      <c r="CAW14"/>
      <c r="CAX14"/>
      <c r="CAY14"/>
      <c r="CAZ14"/>
      <c r="CBA14"/>
      <c r="CBB14"/>
      <c r="CBC14"/>
      <c r="CBD14"/>
      <c r="CBE14"/>
      <c r="CBF14"/>
      <c r="CBG14"/>
      <c r="CBH14"/>
      <c r="CBI14"/>
      <c r="CBJ14"/>
      <c r="CBK14"/>
      <c r="CBL14"/>
      <c r="CBM14"/>
      <c r="CBN14"/>
      <c r="CBO14"/>
      <c r="CBP14"/>
      <c r="CBQ14"/>
      <c r="CBR14"/>
      <c r="CBS14"/>
      <c r="CBT14"/>
      <c r="CBU14"/>
      <c r="CBV14"/>
      <c r="CBW14"/>
      <c r="CBX14"/>
      <c r="CBY14"/>
      <c r="CBZ14"/>
      <c r="CCA14"/>
      <c r="CCB14"/>
      <c r="CCC14"/>
      <c r="CCD14"/>
      <c r="CCE14"/>
      <c r="CCF14"/>
      <c r="CCG14"/>
      <c r="CCH14"/>
      <c r="CCI14"/>
      <c r="CCJ14"/>
      <c r="CCK14"/>
      <c r="CCL14"/>
      <c r="CCM14"/>
      <c r="CCN14"/>
      <c r="CCO14"/>
      <c r="CCP14"/>
      <c r="CCQ14"/>
      <c r="CCR14"/>
      <c r="CCS14"/>
      <c r="CCT14"/>
      <c r="CCU14"/>
      <c r="CCV14"/>
      <c r="CCW14"/>
      <c r="CCX14"/>
      <c r="CCY14"/>
      <c r="CCZ14"/>
      <c r="CDA14"/>
      <c r="CDB14"/>
      <c r="CDC14"/>
      <c r="CDD14"/>
      <c r="CDE14"/>
      <c r="CDF14"/>
      <c r="CDG14"/>
      <c r="CDH14"/>
      <c r="CDI14"/>
      <c r="CDJ14"/>
      <c r="CDK14"/>
      <c r="CDL14"/>
      <c r="CDM14"/>
      <c r="CDN14"/>
      <c r="CDO14"/>
      <c r="CDP14"/>
      <c r="CDQ14"/>
      <c r="CDR14"/>
      <c r="CDS14"/>
      <c r="CDT14"/>
      <c r="CDU14"/>
      <c r="CDV14"/>
      <c r="CDW14"/>
      <c r="CDX14"/>
      <c r="CDY14"/>
      <c r="CDZ14"/>
      <c r="CEA14"/>
      <c r="CEB14"/>
      <c r="CEC14"/>
      <c r="CED14"/>
      <c r="CEE14"/>
      <c r="CEF14"/>
      <c r="CEG14"/>
      <c r="CEH14"/>
      <c r="CEI14"/>
      <c r="CEJ14"/>
      <c r="CEK14"/>
      <c r="CEL14"/>
      <c r="CEM14"/>
      <c r="CEN14"/>
      <c r="CEO14"/>
      <c r="CEP14"/>
      <c r="CEQ14"/>
      <c r="CER14"/>
      <c r="CES14"/>
      <c r="CET14"/>
      <c r="CEU14"/>
      <c r="CEV14"/>
      <c r="CEW14"/>
      <c r="CEX14"/>
      <c r="CEY14"/>
      <c r="CEZ14"/>
      <c r="CFA14"/>
      <c r="CFB14"/>
      <c r="CFC14"/>
      <c r="CFD14"/>
      <c r="CFE14"/>
      <c r="CFF14"/>
      <c r="CFG14"/>
      <c r="CFH14"/>
      <c r="CFI14"/>
      <c r="CFJ14"/>
      <c r="CFK14"/>
      <c r="CFL14"/>
      <c r="CFM14"/>
      <c r="CFN14"/>
      <c r="CFO14"/>
      <c r="CFP14"/>
      <c r="CFQ14"/>
      <c r="CFR14"/>
      <c r="CFS14"/>
      <c r="CFT14"/>
      <c r="CFU14"/>
      <c r="CFV14"/>
      <c r="CFW14"/>
      <c r="CFX14"/>
      <c r="CFY14"/>
      <c r="CFZ14"/>
      <c r="CGA14"/>
      <c r="CGB14"/>
      <c r="CGC14"/>
      <c r="CGD14"/>
      <c r="CGE14"/>
      <c r="CGF14"/>
      <c r="CGG14"/>
      <c r="CGH14"/>
      <c r="CGI14"/>
      <c r="CGJ14"/>
      <c r="CGK14"/>
      <c r="CGL14"/>
      <c r="CGM14"/>
      <c r="CGN14"/>
      <c r="CGO14"/>
      <c r="CGP14"/>
      <c r="CGQ14"/>
      <c r="CGR14"/>
      <c r="CGS14"/>
      <c r="CGT14"/>
      <c r="CGU14"/>
      <c r="CGV14"/>
      <c r="CGW14"/>
      <c r="CGX14"/>
      <c r="CGY14"/>
      <c r="CGZ14"/>
      <c r="CHA14"/>
      <c r="CHB14"/>
      <c r="CHC14"/>
      <c r="CHD14"/>
      <c r="CHE14"/>
      <c r="CHF14"/>
      <c r="CHG14"/>
      <c r="CHH14"/>
      <c r="CHI14"/>
      <c r="CHJ14"/>
      <c r="CHK14"/>
      <c r="CHL14"/>
      <c r="CHM14"/>
      <c r="CHN14"/>
      <c r="CHO14"/>
      <c r="CHP14"/>
      <c r="CHQ14"/>
      <c r="CHR14"/>
      <c r="CHS14"/>
      <c r="CHT14"/>
      <c r="CHU14"/>
      <c r="CHV14"/>
      <c r="CHW14"/>
      <c r="CHX14"/>
      <c r="CHY14"/>
      <c r="CHZ14"/>
      <c r="CIA14"/>
      <c r="CIB14"/>
      <c r="CIC14"/>
      <c r="CID14"/>
      <c r="CIE14"/>
      <c r="CIF14"/>
      <c r="CIG14"/>
      <c r="CIH14"/>
      <c r="CII14"/>
      <c r="CIJ14"/>
      <c r="CIK14"/>
      <c r="CIL14"/>
      <c r="CIM14"/>
      <c r="CIN14"/>
      <c r="CIO14"/>
      <c r="CIP14"/>
      <c r="CIQ14"/>
      <c r="CIR14"/>
      <c r="CIS14"/>
      <c r="CIT14"/>
      <c r="CIU14"/>
      <c r="CIV14"/>
      <c r="CIW14"/>
      <c r="CIX14"/>
      <c r="CIY14"/>
      <c r="CIZ14"/>
      <c r="CJA14"/>
      <c r="CJB14"/>
      <c r="CJC14"/>
      <c r="CJD14"/>
      <c r="CJE14"/>
      <c r="CJF14"/>
      <c r="CJG14"/>
      <c r="CJH14"/>
      <c r="CJI14"/>
      <c r="CJJ14"/>
      <c r="CJK14"/>
      <c r="CJL14"/>
      <c r="CJM14"/>
      <c r="CJN14"/>
      <c r="CJO14"/>
      <c r="CJP14"/>
      <c r="CJQ14"/>
      <c r="CJR14"/>
      <c r="CJS14"/>
      <c r="CJT14"/>
      <c r="CJU14"/>
      <c r="CJV14"/>
      <c r="CJW14"/>
      <c r="CJX14"/>
      <c r="CJY14"/>
      <c r="CJZ14"/>
      <c r="CKA14"/>
      <c r="CKB14"/>
      <c r="CKC14"/>
      <c r="CKD14"/>
      <c r="CKE14"/>
      <c r="CKF14"/>
      <c r="CKG14"/>
      <c r="CKH14"/>
      <c r="CKI14"/>
      <c r="CKJ14"/>
      <c r="CKK14"/>
      <c r="CKL14"/>
      <c r="CKM14"/>
      <c r="CKN14"/>
      <c r="CKO14"/>
      <c r="CKP14"/>
      <c r="CKQ14"/>
      <c r="CKR14"/>
      <c r="CKS14"/>
      <c r="CKT14"/>
      <c r="CKU14"/>
      <c r="CKV14"/>
      <c r="CKW14"/>
      <c r="CKX14"/>
      <c r="CKY14"/>
      <c r="CKZ14"/>
      <c r="CLA14"/>
      <c r="CLB14"/>
      <c r="CLC14"/>
      <c r="CLD14"/>
      <c r="CLE14"/>
      <c r="CLF14"/>
      <c r="CLG14"/>
      <c r="CLH14"/>
      <c r="CLI14"/>
      <c r="CLJ14"/>
      <c r="CLK14"/>
      <c r="CLL14"/>
      <c r="CLM14"/>
      <c r="CLN14"/>
      <c r="CLO14"/>
      <c r="CLP14"/>
      <c r="CLQ14"/>
      <c r="CLR14"/>
      <c r="CLS14"/>
      <c r="CLT14"/>
      <c r="CLU14"/>
      <c r="CLV14"/>
      <c r="CLW14"/>
      <c r="CLX14"/>
      <c r="CLY14"/>
      <c r="CLZ14"/>
      <c r="CMA14"/>
      <c r="CMB14"/>
      <c r="CMC14"/>
      <c r="CMD14"/>
      <c r="CME14"/>
      <c r="CMF14"/>
      <c r="CMG14"/>
      <c r="CMH14"/>
      <c r="CMI14"/>
      <c r="CMJ14"/>
      <c r="CMK14"/>
      <c r="CML14"/>
      <c r="CMM14"/>
      <c r="CMN14"/>
      <c r="CMO14"/>
      <c r="CMP14"/>
      <c r="CMQ14"/>
      <c r="CMR14"/>
      <c r="CMS14"/>
      <c r="CMT14"/>
      <c r="CMU14"/>
      <c r="CMV14"/>
      <c r="CMW14"/>
      <c r="CMX14"/>
      <c r="CMY14"/>
      <c r="CMZ14"/>
      <c r="CNA14"/>
      <c r="CNB14"/>
      <c r="CNC14"/>
      <c r="CND14"/>
      <c r="CNE14"/>
      <c r="CNF14"/>
      <c r="CNG14"/>
      <c r="CNH14"/>
      <c r="CNI14"/>
      <c r="CNJ14"/>
      <c r="CNK14"/>
      <c r="CNL14"/>
      <c r="CNM14"/>
      <c r="CNN14"/>
      <c r="CNO14"/>
      <c r="CNP14"/>
      <c r="CNQ14"/>
      <c r="CNR14"/>
      <c r="CNS14"/>
      <c r="CNT14"/>
      <c r="CNU14"/>
      <c r="CNV14"/>
      <c r="CNW14"/>
      <c r="CNX14"/>
      <c r="CNY14"/>
      <c r="CNZ14"/>
      <c r="COA14"/>
      <c r="COB14"/>
      <c r="COC14"/>
      <c r="COD14"/>
      <c r="COE14"/>
      <c r="COF14"/>
      <c r="COG14"/>
      <c r="COH14"/>
      <c r="COI14"/>
      <c r="COJ14"/>
      <c r="COK14"/>
      <c r="COL14"/>
      <c r="COM14"/>
      <c r="CON14"/>
      <c r="COO14"/>
      <c r="COP14"/>
      <c r="COQ14"/>
      <c r="COR14"/>
      <c r="COS14"/>
      <c r="COT14"/>
      <c r="COU14"/>
      <c r="COV14"/>
      <c r="COW14"/>
      <c r="COX14"/>
      <c r="COY14"/>
      <c r="COZ14"/>
      <c r="CPA14"/>
      <c r="CPB14"/>
      <c r="CPC14"/>
      <c r="CPD14"/>
      <c r="CPE14"/>
      <c r="CPF14"/>
      <c r="CPG14"/>
      <c r="CPH14"/>
      <c r="CPI14"/>
      <c r="CPJ14"/>
      <c r="CPK14"/>
      <c r="CPL14"/>
      <c r="CPM14"/>
      <c r="CPN14"/>
      <c r="CPO14"/>
      <c r="CPP14"/>
      <c r="CPQ14"/>
      <c r="CPR14"/>
      <c r="CPS14"/>
      <c r="CPT14"/>
      <c r="CPU14"/>
      <c r="CPV14"/>
      <c r="CPW14"/>
      <c r="CPX14"/>
      <c r="CPY14"/>
      <c r="CPZ14"/>
      <c r="CQA14"/>
      <c r="CQB14"/>
      <c r="CQC14"/>
      <c r="CQD14"/>
      <c r="CQE14"/>
      <c r="CQF14"/>
      <c r="CQG14"/>
      <c r="CQH14"/>
      <c r="CQI14"/>
      <c r="CQJ14"/>
      <c r="CQK14"/>
      <c r="CQL14"/>
      <c r="CQM14"/>
      <c r="CQN14"/>
      <c r="CQO14"/>
      <c r="CQP14"/>
      <c r="CQQ14"/>
      <c r="CQR14"/>
      <c r="CQS14"/>
      <c r="CQT14"/>
      <c r="CQU14"/>
      <c r="CQV14"/>
      <c r="CQW14"/>
      <c r="CQX14"/>
      <c r="CQY14"/>
      <c r="CQZ14"/>
      <c r="CRA14"/>
      <c r="CRB14"/>
      <c r="CRC14"/>
      <c r="CRD14"/>
      <c r="CRE14"/>
      <c r="CRF14"/>
      <c r="CRG14"/>
      <c r="CRH14"/>
      <c r="CRI14"/>
      <c r="CRJ14"/>
      <c r="CRK14"/>
      <c r="CRL14"/>
      <c r="CRM14"/>
      <c r="CRN14"/>
      <c r="CRO14"/>
      <c r="CRP14"/>
      <c r="CRQ14"/>
      <c r="CRR14"/>
      <c r="CRS14"/>
      <c r="CRT14"/>
      <c r="CRU14"/>
      <c r="CRV14"/>
      <c r="CRW14"/>
      <c r="CRX14"/>
      <c r="CRY14"/>
      <c r="CRZ14"/>
      <c r="CSA14"/>
      <c r="CSB14"/>
      <c r="CSC14"/>
      <c r="CSD14"/>
      <c r="CSE14"/>
      <c r="CSF14"/>
      <c r="CSG14"/>
      <c r="CSH14"/>
      <c r="CSI14"/>
      <c r="CSJ14"/>
      <c r="CSK14"/>
      <c r="CSL14"/>
      <c r="CSM14"/>
      <c r="CSN14"/>
      <c r="CSO14"/>
      <c r="CSP14"/>
      <c r="CSQ14"/>
      <c r="CSR14"/>
      <c r="CSS14"/>
      <c r="CST14"/>
      <c r="CSU14"/>
      <c r="CSV14"/>
      <c r="CSW14"/>
      <c r="CSX14"/>
      <c r="CSY14"/>
      <c r="CSZ14"/>
      <c r="CTA14"/>
      <c r="CTB14"/>
      <c r="CTC14"/>
      <c r="CTD14"/>
      <c r="CTE14"/>
      <c r="CTF14"/>
      <c r="CTG14"/>
      <c r="CTH14"/>
      <c r="CTI14"/>
      <c r="CTJ14"/>
      <c r="CTK14"/>
      <c r="CTL14"/>
      <c r="CTM14"/>
      <c r="CTN14"/>
      <c r="CTO14"/>
      <c r="CTP14"/>
      <c r="CTQ14"/>
      <c r="CTR14"/>
      <c r="CTS14"/>
      <c r="CTT14"/>
      <c r="CTU14"/>
      <c r="CTV14"/>
      <c r="CTW14"/>
      <c r="CTX14"/>
      <c r="CTY14"/>
      <c r="CTZ14"/>
      <c r="CUA14"/>
      <c r="CUB14"/>
      <c r="CUC14"/>
      <c r="CUD14"/>
      <c r="CUE14"/>
      <c r="CUF14"/>
      <c r="CUG14"/>
      <c r="CUH14"/>
      <c r="CUI14"/>
      <c r="CUJ14"/>
      <c r="CUK14"/>
      <c r="CUL14"/>
      <c r="CUM14"/>
      <c r="CUN14"/>
      <c r="CUO14"/>
      <c r="CUP14"/>
      <c r="CUQ14"/>
      <c r="CUR14"/>
      <c r="CUS14"/>
      <c r="CUT14"/>
      <c r="CUU14"/>
      <c r="CUV14"/>
      <c r="CUW14"/>
      <c r="CUX14"/>
      <c r="CUY14"/>
      <c r="CUZ14"/>
      <c r="CVA14"/>
      <c r="CVB14"/>
      <c r="CVC14"/>
      <c r="CVD14"/>
      <c r="CVE14"/>
      <c r="CVF14"/>
      <c r="CVG14"/>
      <c r="CVH14"/>
      <c r="CVI14"/>
      <c r="CVJ14"/>
      <c r="CVK14"/>
      <c r="CVL14"/>
      <c r="CVM14"/>
      <c r="CVN14"/>
      <c r="CVO14"/>
      <c r="CVP14"/>
      <c r="CVQ14"/>
      <c r="CVR14"/>
      <c r="CVS14"/>
      <c r="CVT14"/>
      <c r="CVU14"/>
      <c r="CVV14"/>
      <c r="CVW14"/>
      <c r="CVX14"/>
      <c r="CVY14"/>
      <c r="CVZ14"/>
      <c r="CWA14"/>
      <c r="CWB14"/>
      <c r="CWC14"/>
      <c r="CWD14"/>
      <c r="CWE14"/>
      <c r="CWF14"/>
      <c r="CWG14"/>
      <c r="CWH14"/>
      <c r="CWI14"/>
      <c r="CWJ14"/>
      <c r="CWK14"/>
      <c r="CWL14"/>
      <c r="CWM14"/>
      <c r="CWN14"/>
      <c r="CWO14"/>
      <c r="CWP14"/>
      <c r="CWQ14"/>
      <c r="CWR14"/>
      <c r="CWS14"/>
      <c r="CWT14"/>
      <c r="CWU14"/>
      <c r="CWV14"/>
      <c r="CWW14"/>
      <c r="CWX14"/>
      <c r="CWY14"/>
      <c r="CWZ14"/>
      <c r="CXA14"/>
      <c r="CXB14"/>
      <c r="CXC14"/>
      <c r="CXD14"/>
      <c r="CXE14"/>
      <c r="CXF14"/>
      <c r="CXG14"/>
      <c r="CXH14"/>
      <c r="CXI14"/>
      <c r="CXJ14"/>
      <c r="CXK14"/>
      <c r="CXL14"/>
      <c r="CXM14"/>
      <c r="CXN14"/>
      <c r="CXO14"/>
      <c r="CXP14"/>
      <c r="CXQ14"/>
      <c r="CXR14"/>
      <c r="CXS14"/>
      <c r="CXT14"/>
      <c r="CXU14"/>
      <c r="CXV14"/>
      <c r="CXW14"/>
      <c r="CXX14"/>
      <c r="CXY14"/>
      <c r="CXZ14"/>
      <c r="CYA14"/>
      <c r="CYB14"/>
      <c r="CYC14"/>
      <c r="CYD14"/>
      <c r="CYE14"/>
      <c r="CYF14"/>
      <c r="CYG14"/>
      <c r="CYH14"/>
      <c r="CYI14"/>
      <c r="CYJ14"/>
      <c r="CYK14"/>
      <c r="CYL14"/>
      <c r="CYM14"/>
      <c r="CYN14"/>
      <c r="CYO14"/>
      <c r="CYP14"/>
      <c r="CYQ14"/>
      <c r="CYR14"/>
      <c r="CYS14"/>
      <c r="CYT14"/>
      <c r="CYU14"/>
      <c r="CYV14"/>
      <c r="CYW14"/>
      <c r="CYX14"/>
      <c r="CYY14"/>
      <c r="CYZ14"/>
      <c r="CZA14"/>
      <c r="CZB14"/>
      <c r="CZC14"/>
      <c r="CZD14"/>
      <c r="CZE14"/>
      <c r="CZF14"/>
      <c r="CZG14"/>
      <c r="CZH14"/>
      <c r="CZI14"/>
      <c r="CZJ14"/>
      <c r="CZK14"/>
      <c r="CZL14"/>
      <c r="CZM14"/>
      <c r="CZN14"/>
      <c r="CZO14"/>
      <c r="CZP14"/>
      <c r="CZQ14"/>
      <c r="CZR14"/>
      <c r="CZS14"/>
      <c r="CZT14"/>
      <c r="CZU14"/>
      <c r="CZV14"/>
      <c r="CZW14"/>
      <c r="CZX14"/>
      <c r="CZY14"/>
      <c r="CZZ14"/>
      <c r="DAA14"/>
      <c r="DAB14"/>
      <c r="DAC14"/>
      <c r="DAD14"/>
      <c r="DAE14"/>
      <c r="DAF14"/>
      <c r="DAG14"/>
      <c r="DAH14"/>
      <c r="DAI14"/>
      <c r="DAJ14"/>
      <c r="DAK14"/>
      <c r="DAL14"/>
      <c r="DAM14"/>
      <c r="DAN14"/>
      <c r="DAO14"/>
      <c r="DAP14"/>
      <c r="DAQ14"/>
      <c r="DAR14"/>
      <c r="DAS14"/>
      <c r="DAT14"/>
      <c r="DAU14"/>
      <c r="DAV14"/>
      <c r="DAW14"/>
      <c r="DAX14"/>
      <c r="DAY14"/>
      <c r="DAZ14"/>
      <c r="DBA14"/>
      <c r="DBB14"/>
      <c r="DBC14"/>
      <c r="DBD14"/>
      <c r="DBE14"/>
      <c r="DBF14"/>
      <c r="DBG14"/>
      <c r="DBH14"/>
      <c r="DBI14"/>
      <c r="DBJ14"/>
      <c r="DBK14"/>
      <c r="DBL14"/>
      <c r="DBM14"/>
      <c r="DBN14"/>
      <c r="DBO14"/>
      <c r="DBP14"/>
      <c r="DBQ14"/>
      <c r="DBR14"/>
      <c r="DBS14"/>
      <c r="DBT14"/>
      <c r="DBU14"/>
      <c r="DBV14"/>
      <c r="DBW14"/>
      <c r="DBX14"/>
      <c r="DBY14"/>
      <c r="DBZ14"/>
      <c r="DCA14"/>
      <c r="DCB14"/>
      <c r="DCC14"/>
      <c r="DCD14"/>
      <c r="DCE14"/>
      <c r="DCF14"/>
      <c r="DCG14"/>
      <c r="DCH14"/>
      <c r="DCI14"/>
      <c r="DCJ14"/>
      <c r="DCK14"/>
      <c r="DCL14"/>
      <c r="DCM14"/>
      <c r="DCN14"/>
      <c r="DCO14"/>
      <c r="DCP14"/>
      <c r="DCQ14"/>
      <c r="DCR14"/>
      <c r="DCS14"/>
      <c r="DCT14"/>
      <c r="DCU14"/>
      <c r="DCV14"/>
      <c r="DCW14"/>
      <c r="DCX14"/>
      <c r="DCY14"/>
      <c r="DCZ14"/>
      <c r="DDA14"/>
      <c r="DDB14"/>
      <c r="DDC14"/>
      <c r="DDD14"/>
      <c r="DDE14"/>
      <c r="DDF14"/>
      <c r="DDG14"/>
      <c r="DDH14"/>
      <c r="DDI14"/>
      <c r="DDJ14"/>
      <c r="DDK14"/>
      <c r="DDL14"/>
      <c r="DDM14"/>
      <c r="DDN14"/>
      <c r="DDO14"/>
      <c r="DDP14"/>
      <c r="DDQ14"/>
      <c r="DDR14"/>
      <c r="DDS14"/>
      <c r="DDT14"/>
      <c r="DDU14"/>
      <c r="DDV14"/>
      <c r="DDW14"/>
      <c r="DDX14"/>
      <c r="DDY14"/>
      <c r="DDZ14"/>
      <c r="DEA14"/>
      <c r="DEB14"/>
      <c r="DEC14"/>
      <c r="DED14"/>
      <c r="DEE14"/>
      <c r="DEF14"/>
      <c r="DEG14"/>
      <c r="DEH14"/>
      <c r="DEI14"/>
      <c r="DEJ14"/>
      <c r="DEK14"/>
      <c r="DEL14"/>
      <c r="DEM14"/>
      <c r="DEN14"/>
      <c r="DEO14"/>
      <c r="DEP14"/>
      <c r="DEQ14"/>
      <c r="DER14"/>
      <c r="DES14"/>
      <c r="DET14"/>
      <c r="DEU14"/>
      <c r="DEV14"/>
      <c r="DEW14"/>
      <c r="DEX14"/>
      <c r="DEY14"/>
      <c r="DEZ14"/>
      <c r="DFA14"/>
      <c r="DFB14"/>
      <c r="DFC14"/>
      <c r="DFD14"/>
      <c r="DFE14"/>
      <c r="DFF14"/>
      <c r="DFG14"/>
      <c r="DFH14"/>
      <c r="DFI14"/>
      <c r="DFJ14"/>
      <c r="DFK14"/>
      <c r="DFL14"/>
      <c r="DFM14"/>
      <c r="DFN14"/>
      <c r="DFO14"/>
      <c r="DFP14"/>
      <c r="DFQ14"/>
      <c r="DFR14"/>
      <c r="DFS14"/>
      <c r="DFT14"/>
      <c r="DFU14"/>
      <c r="DFV14"/>
      <c r="DFW14"/>
      <c r="DFX14"/>
      <c r="DFY14"/>
      <c r="DFZ14"/>
      <c r="DGA14"/>
      <c r="DGB14"/>
      <c r="DGC14"/>
      <c r="DGD14"/>
      <c r="DGE14"/>
      <c r="DGF14"/>
      <c r="DGG14"/>
      <c r="DGH14"/>
      <c r="DGI14"/>
      <c r="DGJ14"/>
      <c r="DGK14"/>
      <c r="DGL14"/>
      <c r="DGM14"/>
      <c r="DGN14"/>
      <c r="DGO14"/>
      <c r="DGP14"/>
      <c r="DGQ14"/>
      <c r="DGR14"/>
      <c r="DGS14"/>
      <c r="DGT14"/>
      <c r="DGU14"/>
      <c r="DGV14"/>
      <c r="DGW14"/>
      <c r="DGX14"/>
      <c r="DGY14"/>
      <c r="DGZ14"/>
      <c r="DHA14"/>
      <c r="DHB14"/>
      <c r="DHC14"/>
      <c r="DHD14"/>
      <c r="DHE14"/>
      <c r="DHF14"/>
      <c r="DHG14"/>
      <c r="DHH14"/>
      <c r="DHI14"/>
      <c r="DHJ14"/>
      <c r="DHK14"/>
      <c r="DHL14"/>
      <c r="DHM14"/>
      <c r="DHN14"/>
      <c r="DHO14"/>
      <c r="DHP14"/>
      <c r="DHQ14"/>
      <c r="DHR14"/>
      <c r="DHS14"/>
      <c r="DHT14"/>
      <c r="DHU14"/>
      <c r="DHV14"/>
      <c r="DHW14"/>
      <c r="DHX14"/>
      <c r="DHY14"/>
      <c r="DHZ14"/>
      <c r="DIA14"/>
      <c r="DIB14"/>
      <c r="DIC14"/>
      <c r="DID14"/>
      <c r="DIE14"/>
      <c r="DIF14"/>
      <c r="DIG14"/>
      <c r="DIH14"/>
      <c r="DII14"/>
      <c r="DIJ14"/>
      <c r="DIK14"/>
      <c r="DIL14"/>
      <c r="DIM14"/>
      <c r="DIN14"/>
      <c r="DIO14"/>
      <c r="DIP14"/>
      <c r="DIQ14"/>
      <c r="DIR14"/>
      <c r="DIS14"/>
      <c r="DIT14"/>
      <c r="DIU14"/>
      <c r="DIV14"/>
      <c r="DIW14"/>
      <c r="DIX14"/>
      <c r="DIY14"/>
      <c r="DIZ14"/>
      <c r="DJA14"/>
      <c r="DJB14"/>
      <c r="DJC14"/>
      <c r="DJD14"/>
      <c r="DJE14"/>
      <c r="DJF14"/>
      <c r="DJG14"/>
      <c r="DJH14"/>
      <c r="DJI14"/>
      <c r="DJJ14"/>
      <c r="DJK14"/>
      <c r="DJL14"/>
      <c r="DJM14"/>
      <c r="DJN14"/>
      <c r="DJO14"/>
      <c r="DJP14"/>
      <c r="DJQ14"/>
      <c r="DJR14"/>
      <c r="DJS14"/>
      <c r="DJT14"/>
      <c r="DJU14"/>
      <c r="DJV14"/>
      <c r="DJW14"/>
      <c r="DJX14"/>
      <c r="DJY14"/>
      <c r="DJZ14"/>
      <c r="DKA14"/>
      <c r="DKB14"/>
      <c r="DKC14"/>
      <c r="DKD14"/>
      <c r="DKE14"/>
      <c r="DKF14"/>
      <c r="DKG14"/>
      <c r="DKH14"/>
      <c r="DKI14"/>
      <c r="DKJ14"/>
      <c r="DKK14"/>
      <c r="DKL14"/>
      <c r="DKM14"/>
      <c r="DKN14"/>
      <c r="DKO14"/>
      <c r="DKP14"/>
      <c r="DKQ14"/>
      <c r="DKR14"/>
      <c r="DKS14"/>
      <c r="DKT14"/>
      <c r="DKU14"/>
      <c r="DKV14"/>
      <c r="DKW14"/>
      <c r="DKX14"/>
      <c r="DKY14"/>
      <c r="DKZ14"/>
      <c r="DLA14"/>
      <c r="DLB14"/>
      <c r="DLC14"/>
      <c r="DLD14"/>
      <c r="DLE14"/>
      <c r="DLF14"/>
      <c r="DLG14"/>
      <c r="DLH14"/>
      <c r="DLI14"/>
      <c r="DLJ14"/>
      <c r="DLK14"/>
      <c r="DLL14"/>
      <c r="DLM14"/>
      <c r="DLN14"/>
      <c r="DLO14"/>
      <c r="DLP14"/>
      <c r="DLQ14"/>
      <c r="DLR14"/>
      <c r="DLS14"/>
      <c r="DLT14"/>
      <c r="DLU14"/>
      <c r="DLV14"/>
      <c r="DLW14"/>
      <c r="DLX14"/>
      <c r="DLY14"/>
      <c r="DLZ14"/>
      <c r="DMA14"/>
      <c r="DMB14"/>
      <c r="DMC14"/>
      <c r="DMD14"/>
      <c r="DME14"/>
      <c r="DMF14"/>
      <c r="DMG14"/>
      <c r="DMH14"/>
      <c r="DMI14"/>
      <c r="DMJ14"/>
      <c r="DMK14"/>
      <c r="DML14"/>
      <c r="DMM14"/>
      <c r="DMN14"/>
      <c r="DMO14"/>
      <c r="DMP14"/>
      <c r="DMQ14"/>
      <c r="DMR14"/>
      <c r="DMS14"/>
      <c r="DMT14"/>
      <c r="DMU14"/>
      <c r="DMV14"/>
      <c r="DMW14"/>
      <c r="DMX14"/>
      <c r="DMY14"/>
      <c r="DMZ14"/>
      <c r="DNA14"/>
      <c r="DNB14"/>
      <c r="DNC14"/>
      <c r="DND14"/>
      <c r="DNE14"/>
      <c r="DNF14"/>
      <c r="DNG14"/>
      <c r="DNH14"/>
      <c r="DNI14"/>
      <c r="DNJ14"/>
      <c r="DNK14"/>
      <c r="DNL14"/>
      <c r="DNM14"/>
      <c r="DNN14"/>
      <c r="DNO14"/>
      <c r="DNP14"/>
      <c r="DNQ14"/>
      <c r="DNR14"/>
      <c r="DNS14"/>
      <c r="DNT14"/>
      <c r="DNU14"/>
      <c r="DNV14"/>
      <c r="DNW14"/>
      <c r="DNX14"/>
      <c r="DNY14"/>
      <c r="DNZ14"/>
      <c r="DOA14"/>
      <c r="DOB14"/>
      <c r="DOC14"/>
      <c r="DOD14"/>
      <c r="DOE14"/>
      <c r="DOF14"/>
      <c r="DOG14"/>
      <c r="DOH14"/>
      <c r="DOI14"/>
      <c r="DOJ14"/>
      <c r="DOK14"/>
      <c r="DOL14"/>
      <c r="DOM14"/>
      <c r="DON14"/>
      <c r="DOO14"/>
      <c r="DOP14"/>
      <c r="DOQ14"/>
      <c r="DOR14"/>
      <c r="DOS14"/>
      <c r="DOT14"/>
      <c r="DOU14"/>
      <c r="DOV14"/>
      <c r="DOW14"/>
      <c r="DOX14"/>
      <c r="DOY14"/>
      <c r="DOZ14"/>
      <c r="DPA14"/>
      <c r="DPB14"/>
      <c r="DPC14"/>
      <c r="DPD14"/>
      <c r="DPE14"/>
      <c r="DPF14"/>
      <c r="DPG14"/>
      <c r="DPH14"/>
      <c r="DPI14"/>
      <c r="DPJ14"/>
      <c r="DPK14"/>
      <c r="DPL14"/>
      <c r="DPM14"/>
      <c r="DPN14"/>
      <c r="DPO14"/>
      <c r="DPP14"/>
      <c r="DPQ14"/>
      <c r="DPR14"/>
      <c r="DPS14"/>
      <c r="DPT14"/>
      <c r="DPU14"/>
      <c r="DPV14"/>
      <c r="DPW14"/>
      <c r="DPX14"/>
      <c r="DPY14"/>
      <c r="DPZ14"/>
      <c r="DQA14"/>
      <c r="DQB14"/>
      <c r="DQC14"/>
      <c r="DQD14"/>
      <c r="DQE14"/>
      <c r="DQF14"/>
      <c r="DQG14"/>
      <c r="DQH14"/>
      <c r="DQI14"/>
      <c r="DQJ14"/>
      <c r="DQK14"/>
      <c r="DQL14"/>
      <c r="DQM14"/>
      <c r="DQN14"/>
      <c r="DQO14"/>
      <c r="DQP14"/>
      <c r="DQQ14"/>
      <c r="DQR14"/>
      <c r="DQS14"/>
      <c r="DQT14"/>
      <c r="DQU14"/>
      <c r="DQV14"/>
      <c r="DQW14"/>
      <c r="DQX14"/>
      <c r="DQY14"/>
      <c r="DQZ14"/>
      <c r="DRA14"/>
      <c r="DRB14"/>
      <c r="DRC14"/>
      <c r="DRD14"/>
      <c r="DRE14"/>
      <c r="DRF14"/>
      <c r="DRG14"/>
      <c r="DRH14"/>
      <c r="DRI14"/>
      <c r="DRJ14"/>
      <c r="DRK14"/>
      <c r="DRL14"/>
      <c r="DRM14"/>
      <c r="DRN14"/>
      <c r="DRO14"/>
      <c r="DRP14"/>
      <c r="DRQ14"/>
      <c r="DRR14"/>
      <c r="DRS14"/>
      <c r="DRT14"/>
      <c r="DRU14"/>
      <c r="DRV14"/>
      <c r="DRW14"/>
      <c r="DRX14"/>
      <c r="DRY14"/>
      <c r="DRZ14"/>
      <c r="DSA14"/>
      <c r="DSB14"/>
      <c r="DSC14"/>
      <c r="DSD14"/>
      <c r="DSE14"/>
      <c r="DSF14"/>
      <c r="DSG14"/>
      <c r="DSH14"/>
      <c r="DSI14"/>
      <c r="DSJ14"/>
      <c r="DSK14"/>
      <c r="DSL14"/>
      <c r="DSM14"/>
      <c r="DSN14"/>
      <c r="DSO14"/>
      <c r="DSP14"/>
      <c r="DSQ14"/>
      <c r="DSR14"/>
      <c r="DSS14"/>
      <c r="DST14"/>
      <c r="DSU14"/>
      <c r="DSV14"/>
      <c r="DSW14"/>
      <c r="DSX14"/>
      <c r="DSY14"/>
      <c r="DSZ14"/>
      <c r="DTA14"/>
      <c r="DTB14"/>
      <c r="DTC14"/>
      <c r="DTD14"/>
      <c r="DTE14"/>
      <c r="DTF14"/>
      <c r="DTG14"/>
      <c r="DTH14"/>
      <c r="DTI14"/>
      <c r="DTJ14"/>
      <c r="DTK14"/>
      <c r="DTL14"/>
      <c r="DTM14"/>
      <c r="DTN14"/>
      <c r="DTO14"/>
      <c r="DTP14"/>
      <c r="DTQ14"/>
      <c r="DTR14"/>
      <c r="DTS14"/>
      <c r="DTT14"/>
      <c r="DTU14"/>
      <c r="DTV14"/>
      <c r="DTW14"/>
      <c r="DTX14"/>
      <c r="DTY14"/>
      <c r="DTZ14"/>
      <c r="DUA14"/>
      <c r="DUB14"/>
      <c r="DUC14"/>
      <c r="DUD14"/>
      <c r="DUE14"/>
      <c r="DUF14"/>
      <c r="DUG14"/>
      <c r="DUH14"/>
      <c r="DUI14"/>
      <c r="DUJ14"/>
      <c r="DUK14"/>
      <c r="DUL14"/>
      <c r="DUM14"/>
      <c r="DUN14"/>
      <c r="DUO14"/>
      <c r="DUP14"/>
      <c r="DUQ14"/>
      <c r="DUR14"/>
      <c r="DUS14"/>
      <c r="DUT14"/>
      <c r="DUU14"/>
      <c r="DUV14"/>
      <c r="DUW14"/>
      <c r="DUX14"/>
      <c r="DUY14"/>
      <c r="DUZ14"/>
      <c r="DVA14"/>
      <c r="DVB14"/>
      <c r="DVC14"/>
      <c r="DVD14"/>
      <c r="DVE14"/>
      <c r="DVF14"/>
      <c r="DVG14"/>
      <c r="DVH14"/>
      <c r="DVI14"/>
      <c r="DVJ14"/>
      <c r="DVK14"/>
      <c r="DVL14"/>
      <c r="DVM14"/>
      <c r="DVN14"/>
      <c r="DVO14"/>
      <c r="DVP14"/>
      <c r="DVQ14"/>
      <c r="DVR14"/>
      <c r="DVS14"/>
      <c r="DVT14"/>
      <c r="DVU14"/>
      <c r="DVV14"/>
      <c r="DVW14"/>
      <c r="DVX14"/>
      <c r="DVY14"/>
      <c r="DVZ14"/>
      <c r="DWA14"/>
      <c r="DWB14"/>
      <c r="DWC14"/>
      <c r="DWD14"/>
      <c r="DWE14"/>
      <c r="DWF14"/>
      <c r="DWG14"/>
      <c r="DWH14"/>
      <c r="DWI14"/>
      <c r="DWJ14"/>
      <c r="DWK14"/>
      <c r="DWL14"/>
      <c r="DWM14"/>
      <c r="DWN14"/>
      <c r="DWO14"/>
      <c r="DWP14"/>
      <c r="DWQ14"/>
      <c r="DWR14"/>
      <c r="DWS14"/>
      <c r="DWT14"/>
      <c r="DWU14"/>
      <c r="DWV14"/>
      <c r="DWW14"/>
      <c r="DWX14"/>
      <c r="DWY14"/>
      <c r="DWZ14"/>
      <c r="DXA14"/>
      <c r="DXB14"/>
      <c r="DXC14"/>
      <c r="DXD14"/>
      <c r="DXE14"/>
      <c r="DXF14"/>
      <c r="DXG14"/>
      <c r="DXH14"/>
      <c r="DXI14"/>
      <c r="DXJ14"/>
      <c r="DXK14"/>
      <c r="DXL14"/>
      <c r="DXM14"/>
      <c r="DXN14"/>
      <c r="DXO14"/>
      <c r="DXP14"/>
      <c r="DXQ14"/>
      <c r="DXR14"/>
      <c r="DXS14"/>
      <c r="DXT14"/>
      <c r="DXU14"/>
      <c r="DXV14"/>
      <c r="DXW14"/>
      <c r="DXX14"/>
      <c r="DXY14"/>
      <c r="DXZ14"/>
      <c r="DYA14"/>
      <c r="DYB14"/>
      <c r="DYC14"/>
      <c r="DYD14"/>
      <c r="DYE14"/>
      <c r="DYF14"/>
      <c r="DYG14"/>
      <c r="DYH14"/>
      <c r="DYI14"/>
      <c r="DYJ14"/>
      <c r="DYK14"/>
      <c r="DYL14"/>
      <c r="DYM14"/>
      <c r="DYN14"/>
      <c r="DYO14"/>
      <c r="DYP14"/>
      <c r="DYQ14"/>
      <c r="DYR14"/>
      <c r="DYS14"/>
      <c r="DYT14"/>
      <c r="DYU14"/>
      <c r="DYV14"/>
      <c r="DYW14"/>
      <c r="DYX14"/>
      <c r="DYY14"/>
      <c r="DYZ14"/>
      <c r="DZA14"/>
      <c r="DZB14"/>
      <c r="DZC14"/>
      <c r="DZD14"/>
      <c r="DZE14"/>
      <c r="DZF14"/>
      <c r="DZG14"/>
      <c r="DZH14"/>
      <c r="DZI14"/>
      <c r="DZJ14"/>
      <c r="DZK14"/>
      <c r="DZL14"/>
      <c r="DZM14"/>
      <c r="DZN14"/>
      <c r="DZO14"/>
      <c r="DZP14"/>
      <c r="DZQ14"/>
      <c r="DZR14"/>
      <c r="DZS14"/>
      <c r="DZT14"/>
      <c r="DZU14"/>
      <c r="DZV14"/>
      <c r="DZW14"/>
      <c r="DZX14"/>
      <c r="DZY14"/>
      <c r="DZZ14"/>
      <c r="EAA14"/>
      <c r="EAB14"/>
      <c r="EAC14"/>
      <c r="EAD14"/>
      <c r="EAE14"/>
      <c r="EAF14"/>
      <c r="EAG14"/>
      <c r="EAH14"/>
      <c r="EAI14"/>
      <c r="EAJ14"/>
      <c r="EAK14"/>
      <c r="EAL14"/>
      <c r="EAM14"/>
      <c r="EAN14"/>
      <c r="EAO14"/>
      <c r="EAP14"/>
      <c r="EAQ14"/>
      <c r="EAR14"/>
      <c r="EAS14"/>
      <c r="EAT14"/>
      <c r="EAU14"/>
      <c r="EAV14"/>
      <c r="EAW14"/>
      <c r="EAX14"/>
      <c r="EAY14"/>
      <c r="EAZ14"/>
      <c r="EBA14"/>
      <c r="EBB14"/>
      <c r="EBC14"/>
      <c r="EBD14"/>
      <c r="EBE14"/>
      <c r="EBF14"/>
      <c r="EBG14"/>
      <c r="EBH14"/>
      <c r="EBI14"/>
      <c r="EBJ14"/>
      <c r="EBK14"/>
      <c r="EBL14"/>
      <c r="EBM14"/>
      <c r="EBN14"/>
      <c r="EBO14"/>
      <c r="EBP14"/>
      <c r="EBQ14"/>
      <c r="EBR14"/>
      <c r="EBS14"/>
      <c r="EBT14"/>
      <c r="EBU14"/>
      <c r="EBV14"/>
      <c r="EBW14"/>
      <c r="EBX14"/>
      <c r="EBY14"/>
      <c r="EBZ14"/>
      <c r="ECA14"/>
      <c r="ECB14"/>
      <c r="ECC14"/>
      <c r="ECD14"/>
      <c r="ECE14"/>
      <c r="ECF14"/>
      <c r="ECG14"/>
      <c r="ECH14"/>
      <c r="ECI14"/>
      <c r="ECJ14"/>
      <c r="ECK14"/>
      <c r="ECL14"/>
      <c r="ECM14"/>
      <c r="ECN14"/>
      <c r="ECO14"/>
      <c r="ECP14"/>
      <c r="ECQ14"/>
      <c r="ECR14"/>
      <c r="ECS14"/>
      <c r="ECT14"/>
      <c r="ECU14"/>
      <c r="ECV14"/>
      <c r="ECW14"/>
      <c r="ECX14"/>
      <c r="ECY14"/>
      <c r="ECZ14"/>
      <c r="EDA14"/>
      <c r="EDB14"/>
      <c r="EDC14"/>
      <c r="EDD14"/>
      <c r="EDE14"/>
      <c r="EDF14"/>
      <c r="EDG14"/>
      <c r="EDH14"/>
      <c r="EDI14"/>
      <c r="EDJ14"/>
      <c r="EDK14"/>
      <c r="EDL14"/>
      <c r="EDM14"/>
      <c r="EDN14"/>
      <c r="EDO14"/>
      <c r="EDP14"/>
      <c r="EDQ14"/>
      <c r="EDR14"/>
      <c r="EDS14"/>
      <c r="EDT14"/>
      <c r="EDU14"/>
      <c r="EDV14"/>
      <c r="EDW14"/>
      <c r="EDX14"/>
      <c r="EDY14"/>
      <c r="EDZ14"/>
      <c r="EEA14"/>
      <c r="EEB14"/>
      <c r="EEC14"/>
      <c r="EED14"/>
      <c r="EEE14"/>
      <c r="EEF14"/>
      <c r="EEG14"/>
      <c r="EEH14"/>
      <c r="EEI14"/>
      <c r="EEJ14"/>
      <c r="EEK14"/>
      <c r="EEL14"/>
      <c r="EEM14"/>
      <c r="EEN14"/>
      <c r="EEO14"/>
      <c r="EEP14"/>
      <c r="EEQ14"/>
      <c r="EER14"/>
      <c r="EES14"/>
      <c r="EET14"/>
      <c r="EEU14"/>
      <c r="EEV14"/>
      <c r="EEW14"/>
      <c r="EEX14"/>
      <c r="EEY14"/>
      <c r="EEZ14"/>
      <c r="EFA14"/>
      <c r="EFB14"/>
      <c r="EFC14"/>
      <c r="EFD14"/>
      <c r="EFE14"/>
      <c r="EFF14"/>
      <c r="EFG14"/>
      <c r="EFH14"/>
      <c r="EFI14"/>
      <c r="EFJ14"/>
      <c r="EFK14"/>
      <c r="EFL14"/>
      <c r="EFM14"/>
      <c r="EFN14"/>
      <c r="EFO14"/>
      <c r="EFP14"/>
      <c r="EFQ14"/>
      <c r="EFR14"/>
      <c r="EFS14"/>
      <c r="EFT14"/>
      <c r="EFU14"/>
      <c r="EFV14"/>
      <c r="EFW14"/>
      <c r="EFX14"/>
      <c r="EFY14"/>
      <c r="EFZ14"/>
      <c r="EGA14"/>
      <c r="EGB14"/>
      <c r="EGC14"/>
      <c r="EGD14"/>
      <c r="EGE14"/>
      <c r="EGF14"/>
      <c r="EGG14"/>
      <c r="EGH14"/>
      <c r="EGI14"/>
      <c r="EGJ14"/>
      <c r="EGK14"/>
      <c r="EGL14"/>
      <c r="EGM14"/>
      <c r="EGN14"/>
      <c r="EGO14"/>
      <c r="EGP14"/>
      <c r="EGQ14"/>
      <c r="EGR14"/>
      <c r="EGS14"/>
      <c r="EGT14"/>
      <c r="EGU14"/>
      <c r="EGV14"/>
      <c r="EGW14"/>
      <c r="EGX14"/>
      <c r="EGY14"/>
      <c r="EGZ14"/>
      <c r="EHA14"/>
      <c r="EHB14"/>
      <c r="EHC14"/>
      <c r="EHD14"/>
      <c r="EHE14"/>
      <c r="EHF14"/>
      <c r="EHG14"/>
      <c r="EHH14"/>
      <c r="EHI14"/>
      <c r="EHJ14"/>
      <c r="EHK14"/>
      <c r="EHL14"/>
      <c r="EHM14"/>
      <c r="EHN14"/>
      <c r="EHO14"/>
      <c r="EHP14"/>
      <c r="EHQ14"/>
      <c r="EHR14"/>
      <c r="EHS14"/>
      <c r="EHT14"/>
      <c r="EHU14"/>
      <c r="EHV14"/>
      <c r="EHW14"/>
      <c r="EHX14"/>
      <c r="EHY14"/>
      <c r="EHZ14"/>
      <c r="EIA14"/>
      <c r="EIB14"/>
      <c r="EIC14"/>
      <c r="EID14"/>
      <c r="EIE14"/>
      <c r="EIF14"/>
      <c r="EIG14"/>
      <c r="EIH14"/>
      <c r="EII14"/>
      <c r="EIJ14"/>
      <c r="EIK14"/>
      <c r="EIL14"/>
      <c r="EIM14"/>
      <c r="EIN14"/>
      <c r="EIO14"/>
      <c r="EIP14"/>
      <c r="EIQ14"/>
      <c r="EIR14"/>
      <c r="EIS14"/>
      <c r="EIT14"/>
      <c r="EIU14"/>
      <c r="EIV14"/>
      <c r="EIW14"/>
      <c r="EIX14"/>
      <c r="EIY14"/>
      <c r="EIZ14"/>
      <c r="EJA14"/>
      <c r="EJB14"/>
      <c r="EJC14"/>
      <c r="EJD14"/>
      <c r="EJE14"/>
      <c r="EJF14"/>
      <c r="EJG14"/>
      <c r="EJH14"/>
      <c r="EJI14"/>
      <c r="EJJ14"/>
      <c r="EJK14"/>
      <c r="EJL14"/>
      <c r="EJM14"/>
      <c r="EJN14"/>
      <c r="EJO14"/>
      <c r="EJP14"/>
      <c r="EJQ14"/>
      <c r="EJR14"/>
      <c r="EJS14"/>
      <c r="EJT14"/>
      <c r="EJU14"/>
      <c r="EJV14"/>
      <c r="EJW14"/>
      <c r="EJX14"/>
      <c r="EJY14"/>
      <c r="EJZ14"/>
      <c r="EKA14"/>
      <c r="EKB14"/>
      <c r="EKC14"/>
      <c r="EKD14"/>
      <c r="EKE14"/>
      <c r="EKF14"/>
      <c r="EKG14"/>
      <c r="EKH14"/>
      <c r="EKI14"/>
      <c r="EKJ14"/>
      <c r="EKK14"/>
      <c r="EKL14"/>
      <c r="EKM14"/>
      <c r="EKN14"/>
      <c r="EKO14"/>
      <c r="EKP14"/>
      <c r="EKQ14"/>
      <c r="EKR14"/>
      <c r="EKS14"/>
      <c r="EKT14"/>
      <c r="EKU14"/>
      <c r="EKV14"/>
      <c r="EKW14"/>
      <c r="EKX14"/>
      <c r="EKY14"/>
      <c r="EKZ14"/>
      <c r="ELA14"/>
      <c r="ELB14"/>
      <c r="ELC14"/>
      <c r="ELD14"/>
      <c r="ELE14"/>
      <c r="ELF14"/>
      <c r="ELG14"/>
      <c r="ELH14"/>
      <c r="ELI14"/>
      <c r="ELJ14"/>
      <c r="ELK14"/>
      <c r="ELL14"/>
      <c r="ELM14"/>
      <c r="ELN14"/>
      <c r="ELO14"/>
      <c r="ELP14"/>
      <c r="ELQ14"/>
      <c r="ELR14"/>
      <c r="ELS14"/>
      <c r="ELT14"/>
      <c r="ELU14"/>
      <c r="ELV14"/>
      <c r="ELW14"/>
      <c r="ELX14"/>
      <c r="ELY14"/>
      <c r="ELZ14"/>
      <c r="EMA14"/>
      <c r="EMB14"/>
      <c r="EMC14"/>
      <c r="EMD14"/>
      <c r="EME14"/>
      <c r="EMF14"/>
      <c r="EMG14"/>
      <c r="EMH14"/>
      <c r="EMI14"/>
      <c r="EMJ14"/>
      <c r="EMK14"/>
      <c r="EML14"/>
      <c r="EMM14"/>
      <c r="EMN14"/>
      <c r="EMO14"/>
      <c r="EMP14"/>
      <c r="EMQ14"/>
      <c r="EMR14"/>
      <c r="EMS14"/>
      <c r="EMT14"/>
      <c r="EMU14"/>
      <c r="EMV14"/>
      <c r="EMW14"/>
      <c r="EMX14"/>
      <c r="EMY14"/>
      <c r="EMZ14"/>
      <c r="ENA14"/>
      <c r="ENB14"/>
      <c r="ENC14"/>
      <c r="END14"/>
      <c r="ENE14"/>
      <c r="ENF14"/>
      <c r="ENG14"/>
      <c r="ENH14"/>
      <c r="ENI14"/>
      <c r="ENJ14"/>
      <c r="ENK14"/>
      <c r="ENL14"/>
      <c r="ENM14"/>
      <c r="ENN14"/>
      <c r="ENO14"/>
      <c r="ENP14"/>
      <c r="ENQ14"/>
      <c r="ENR14"/>
      <c r="ENS14"/>
      <c r="ENT14"/>
      <c r="ENU14"/>
      <c r="ENV14"/>
      <c r="ENW14"/>
      <c r="ENX14"/>
      <c r="ENY14"/>
      <c r="ENZ14"/>
      <c r="EOA14"/>
      <c r="EOB14"/>
      <c r="EOC14"/>
      <c r="EOD14"/>
      <c r="EOE14"/>
      <c r="EOF14"/>
      <c r="EOG14"/>
      <c r="EOH14"/>
      <c r="EOI14"/>
      <c r="EOJ14"/>
      <c r="EOK14"/>
      <c r="EOL14"/>
      <c r="EOM14"/>
      <c r="EON14"/>
      <c r="EOO14"/>
      <c r="EOP14"/>
      <c r="EOQ14"/>
      <c r="EOR14"/>
      <c r="EOS14"/>
      <c r="EOT14"/>
      <c r="EOU14"/>
      <c r="EOV14"/>
      <c r="EOW14"/>
      <c r="EOX14"/>
      <c r="EOY14"/>
      <c r="EOZ14"/>
      <c r="EPA14"/>
      <c r="EPB14"/>
      <c r="EPC14"/>
      <c r="EPD14"/>
      <c r="EPE14"/>
      <c r="EPF14"/>
      <c r="EPG14"/>
      <c r="EPH14"/>
      <c r="EPI14"/>
      <c r="EPJ14"/>
      <c r="EPK14"/>
      <c r="EPL14"/>
      <c r="EPM14"/>
      <c r="EPN14"/>
      <c r="EPO14"/>
      <c r="EPP14"/>
      <c r="EPQ14"/>
      <c r="EPR14"/>
      <c r="EPS14"/>
      <c r="EPT14"/>
      <c r="EPU14"/>
      <c r="EPV14"/>
      <c r="EPW14"/>
      <c r="EPX14"/>
      <c r="EPY14"/>
      <c r="EPZ14"/>
      <c r="EQA14"/>
      <c r="EQB14"/>
      <c r="EQC14"/>
      <c r="EQD14"/>
      <c r="EQE14"/>
      <c r="EQF14"/>
      <c r="EQG14"/>
      <c r="EQH14"/>
      <c r="EQI14"/>
      <c r="EQJ14"/>
      <c r="EQK14"/>
      <c r="EQL14"/>
      <c r="EQM14"/>
      <c r="EQN14"/>
      <c r="EQO14"/>
      <c r="EQP14"/>
      <c r="EQQ14"/>
      <c r="EQR14"/>
      <c r="EQS14"/>
      <c r="EQT14"/>
      <c r="EQU14"/>
      <c r="EQV14"/>
      <c r="EQW14"/>
      <c r="EQX14"/>
      <c r="EQY14"/>
      <c r="EQZ14"/>
      <c r="ERA14"/>
      <c r="ERB14"/>
      <c r="ERC14"/>
      <c r="ERD14"/>
      <c r="ERE14"/>
      <c r="ERF14"/>
      <c r="ERG14"/>
      <c r="ERH14"/>
      <c r="ERI14"/>
      <c r="ERJ14"/>
      <c r="ERK14"/>
      <c r="ERL14"/>
      <c r="ERM14"/>
      <c r="ERN14"/>
      <c r="ERO14"/>
      <c r="ERP14"/>
      <c r="ERQ14"/>
      <c r="ERR14"/>
      <c r="ERS14"/>
      <c r="ERT14"/>
      <c r="ERU14"/>
      <c r="ERV14"/>
      <c r="ERW14"/>
      <c r="ERX14"/>
      <c r="ERY14"/>
      <c r="ERZ14"/>
      <c r="ESA14"/>
      <c r="ESB14"/>
      <c r="ESC14"/>
      <c r="ESD14"/>
      <c r="ESE14"/>
      <c r="ESF14"/>
      <c r="ESG14"/>
      <c r="ESH14"/>
      <c r="ESI14"/>
      <c r="ESJ14"/>
      <c r="ESK14"/>
      <c r="ESL14"/>
      <c r="ESM14"/>
      <c r="ESN14"/>
      <c r="ESO14"/>
      <c r="ESP14"/>
      <c r="ESQ14"/>
      <c r="ESR14"/>
      <c r="ESS14"/>
      <c r="EST14"/>
      <c r="ESU14"/>
      <c r="ESV14"/>
      <c r="ESW14"/>
      <c r="ESX14"/>
      <c r="ESY14"/>
      <c r="ESZ14"/>
      <c r="ETA14"/>
      <c r="ETB14"/>
      <c r="ETC14"/>
      <c r="ETD14"/>
      <c r="ETE14"/>
      <c r="ETF14"/>
      <c r="ETG14"/>
      <c r="ETH14"/>
      <c r="ETI14"/>
      <c r="ETJ14"/>
      <c r="ETK14"/>
      <c r="ETL14"/>
      <c r="ETM14"/>
      <c r="ETN14"/>
      <c r="ETO14"/>
      <c r="ETP14"/>
      <c r="ETQ14"/>
      <c r="ETR14"/>
      <c r="ETS14"/>
      <c r="ETT14"/>
      <c r="ETU14"/>
      <c r="ETV14"/>
      <c r="ETW14"/>
      <c r="ETX14"/>
      <c r="ETY14"/>
      <c r="ETZ14"/>
      <c r="EUA14"/>
      <c r="EUB14"/>
      <c r="EUC14"/>
      <c r="EUD14"/>
      <c r="EUE14"/>
      <c r="EUF14"/>
      <c r="EUG14"/>
      <c r="EUH14"/>
      <c r="EUI14"/>
      <c r="EUJ14"/>
      <c r="EUK14"/>
      <c r="EUL14"/>
      <c r="EUM14"/>
      <c r="EUN14"/>
      <c r="EUO14"/>
      <c r="EUP14"/>
      <c r="EUQ14"/>
      <c r="EUR14"/>
      <c r="EUS14"/>
      <c r="EUT14"/>
      <c r="EUU14"/>
      <c r="EUV14"/>
      <c r="EUW14"/>
      <c r="EUX14"/>
      <c r="EUY14"/>
      <c r="EUZ14"/>
      <c r="EVA14"/>
      <c r="EVB14"/>
      <c r="EVC14"/>
      <c r="EVD14"/>
      <c r="EVE14"/>
      <c r="EVF14"/>
      <c r="EVG14"/>
      <c r="EVH14"/>
      <c r="EVI14"/>
      <c r="EVJ14"/>
      <c r="EVK14"/>
      <c r="EVL14"/>
      <c r="EVM14"/>
      <c r="EVN14"/>
      <c r="EVO14"/>
      <c r="EVP14"/>
      <c r="EVQ14"/>
      <c r="EVR14"/>
      <c r="EVS14"/>
      <c r="EVT14"/>
      <c r="EVU14"/>
      <c r="EVV14"/>
      <c r="EVW14"/>
      <c r="EVX14"/>
      <c r="EVY14"/>
      <c r="EVZ14"/>
      <c r="EWA14"/>
      <c r="EWB14"/>
      <c r="EWC14"/>
      <c r="EWD14"/>
      <c r="EWE14"/>
      <c r="EWF14"/>
      <c r="EWG14"/>
      <c r="EWH14"/>
      <c r="EWI14"/>
      <c r="EWJ14"/>
      <c r="EWK14"/>
      <c r="EWL14"/>
      <c r="EWM14"/>
      <c r="EWN14"/>
      <c r="EWO14"/>
      <c r="EWP14"/>
      <c r="EWQ14"/>
      <c r="EWR14"/>
      <c r="EWS14"/>
      <c r="EWT14"/>
      <c r="EWU14"/>
      <c r="EWV14"/>
      <c r="EWW14"/>
      <c r="EWX14"/>
      <c r="EWY14"/>
      <c r="EWZ14"/>
      <c r="EXA14"/>
      <c r="EXB14"/>
      <c r="EXC14"/>
      <c r="EXD14"/>
      <c r="EXE14"/>
      <c r="EXF14"/>
      <c r="EXG14"/>
      <c r="EXH14"/>
      <c r="EXI14"/>
      <c r="EXJ14"/>
      <c r="EXK14"/>
      <c r="EXL14"/>
      <c r="EXM14"/>
      <c r="EXN14"/>
      <c r="EXO14"/>
      <c r="EXP14"/>
      <c r="EXQ14"/>
      <c r="EXR14"/>
      <c r="EXS14"/>
      <c r="EXT14"/>
      <c r="EXU14"/>
      <c r="EXV14"/>
      <c r="EXW14"/>
      <c r="EXX14"/>
      <c r="EXY14"/>
      <c r="EXZ14"/>
      <c r="EYA14"/>
      <c r="EYB14"/>
      <c r="EYC14"/>
      <c r="EYD14"/>
      <c r="EYE14"/>
      <c r="EYF14"/>
      <c r="EYG14"/>
      <c r="EYH14"/>
      <c r="EYI14"/>
      <c r="EYJ14"/>
      <c r="EYK14"/>
      <c r="EYL14"/>
      <c r="EYM14"/>
      <c r="EYN14"/>
      <c r="EYO14"/>
      <c r="EYP14"/>
      <c r="EYQ14"/>
      <c r="EYR14"/>
      <c r="EYS14"/>
      <c r="EYT14"/>
      <c r="EYU14"/>
      <c r="EYV14"/>
      <c r="EYW14"/>
      <c r="EYX14"/>
      <c r="EYY14"/>
      <c r="EYZ14"/>
      <c r="EZA14"/>
      <c r="EZB14"/>
      <c r="EZC14"/>
      <c r="EZD14"/>
      <c r="EZE14"/>
      <c r="EZF14"/>
      <c r="EZG14"/>
      <c r="EZH14"/>
      <c r="EZI14"/>
      <c r="EZJ14"/>
      <c r="EZK14"/>
      <c r="EZL14"/>
      <c r="EZM14"/>
      <c r="EZN14"/>
      <c r="EZO14"/>
      <c r="EZP14"/>
      <c r="EZQ14"/>
      <c r="EZR14"/>
      <c r="EZS14"/>
      <c r="EZT14"/>
      <c r="EZU14"/>
      <c r="EZV14"/>
      <c r="EZW14"/>
      <c r="EZX14"/>
      <c r="EZY14"/>
      <c r="EZZ14"/>
      <c r="FAA14"/>
      <c r="FAB14"/>
      <c r="FAC14"/>
      <c r="FAD14"/>
      <c r="FAE14"/>
      <c r="FAF14"/>
      <c r="FAG14"/>
      <c r="FAH14"/>
      <c r="FAI14"/>
      <c r="FAJ14"/>
      <c r="FAK14"/>
      <c r="FAL14"/>
      <c r="FAM14"/>
      <c r="FAN14"/>
      <c r="FAO14"/>
      <c r="FAP14"/>
      <c r="FAQ14"/>
      <c r="FAR14"/>
      <c r="FAS14"/>
      <c r="FAT14"/>
      <c r="FAU14"/>
      <c r="FAV14"/>
      <c r="FAW14"/>
      <c r="FAX14"/>
      <c r="FAY14"/>
      <c r="FAZ14"/>
      <c r="FBA14"/>
      <c r="FBB14"/>
      <c r="FBC14"/>
      <c r="FBD14"/>
      <c r="FBE14"/>
      <c r="FBF14"/>
      <c r="FBG14"/>
      <c r="FBH14"/>
      <c r="FBI14"/>
      <c r="FBJ14"/>
      <c r="FBK14"/>
      <c r="FBL14"/>
      <c r="FBM14"/>
      <c r="FBN14"/>
      <c r="FBO14"/>
      <c r="FBP14"/>
      <c r="FBQ14"/>
      <c r="FBR14"/>
      <c r="FBS14"/>
      <c r="FBT14"/>
      <c r="FBU14"/>
      <c r="FBV14"/>
      <c r="FBW14"/>
      <c r="FBX14"/>
      <c r="FBY14"/>
      <c r="FBZ14"/>
      <c r="FCA14"/>
      <c r="FCB14"/>
      <c r="FCC14"/>
      <c r="FCD14"/>
      <c r="FCE14"/>
      <c r="FCF14"/>
      <c r="FCG14"/>
      <c r="FCH14"/>
      <c r="FCI14"/>
      <c r="FCJ14"/>
      <c r="FCK14"/>
      <c r="FCL14"/>
      <c r="FCM14"/>
      <c r="FCN14"/>
      <c r="FCO14"/>
      <c r="FCP14"/>
      <c r="FCQ14"/>
      <c r="FCR14"/>
      <c r="FCS14"/>
      <c r="FCT14"/>
      <c r="FCU14"/>
      <c r="FCV14"/>
      <c r="FCW14"/>
      <c r="FCX14"/>
      <c r="FCY14"/>
      <c r="FCZ14"/>
      <c r="FDA14"/>
      <c r="FDB14"/>
      <c r="FDC14"/>
      <c r="FDD14"/>
      <c r="FDE14"/>
      <c r="FDF14"/>
      <c r="FDG14"/>
      <c r="FDH14"/>
      <c r="FDI14"/>
      <c r="FDJ14"/>
      <c r="FDK14"/>
      <c r="FDL14"/>
      <c r="FDM14"/>
      <c r="FDN14"/>
      <c r="FDO14"/>
      <c r="FDP14"/>
      <c r="FDQ14"/>
      <c r="FDR14"/>
      <c r="FDS14"/>
      <c r="FDT14"/>
      <c r="FDU14"/>
      <c r="FDV14"/>
      <c r="FDW14"/>
      <c r="FDX14"/>
      <c r="FDY14"/>
      <c r="FDZ14"/>
      <c r="FEA14"/>
      <c r="FEB14"/>
      <c r="FEC14"/>
      <c r="FED14"/>
      <c r="FEE14"/>
      <c r="FEF14"/>
      <c r="FEG14"/>
      <c r="FEH14"/>
      <c r="FEI14"/>
      <c r="FEJ14"/>
      <c r="FEK14"/>
      <c r="FEL14"/>
      <c r="FEM14"/>
      <c r="FEN14"/>
      <c r="FEO14"/>
      <c r="FEP14"/>
      <c r="FEQ14"/>
      <c r="FER14"/>
      <c r="FES14"/>
      <c r="FET14"/>
      <c r="FEU14"/>
      <c r="FEV14"/>
      <c r="FEW14"/>
      <c r="FEX14"/>
      <c r="FEY14"/>
      <c r="FEZ14"/>
      <c r="FFA14"/>
      <c r="FFB14"/>
      <c r="FFC14"/>
      <c r="FFD14"/>
      <c r="FFE14"/>
      <c r="FFF14"/>
      <c r="FFG14"/>
      <c r="FFH14"/>
      <c r="FFI14"/>
      <c r="FFJ14"/>
      <c r="FFK14"/>
      <c r="FFL14"/>
      <c r="FFM14"/>
      <c r="FFN14"/>
      <c r="FFO14"/>
      <c r="FFP14"/>
      <c r="FFQ14"/>
      <c r="FFR14"/>
      <c r="FFS14"/>
      <c r="FFT14"/>
      <c r="FFU14"/>
      <c r="FFV14"/>
      <c r="FFW14"/>
      <c r="FFX14"/>
      <c r="FFY14"/>
      <c r="FFZ14"/>
      <c r="FGA14"/>
      <c r="FGB14"/>
      <c r="FGC14"/>
      <c r="FGD14"/>
      <c r="FGE14"/>
      <c r="FGF14"/>
      <c r="FGG14"/>
      <c r="FGH14"/>
      <c r="FGI14"/>
      <c r="FGJ14"/>
      <c r="FGK14"/>
      <c r="FGL14"/>
      <c r="FGM14"/>
      <c r="FGN14"/>
      <c r="FGO14"/>
      <c r="FGP14"/>
      <c r="FGQ14"/>
      <c r="FGR14"/>
      <c r="FGS14"/>
      <c r="FGT14"/>
      <c r="FGU14"/>
      <c r="FGV14"/>
      <c r="FGW14"/>
      <c r="FGX14"/>
      <c r="FGY14"/>
      <c r="FGZ14"/>
      <c r="FHA14"/>
      <c r="FHB14"/>
      <c r="FHC14"/>
      <c r="FHD14"/>
      <c r="FHE14"/>
      <c r="FHF14"/>
      <c r="FHG14"/>
      <c r="FHH14"/>
      <c r="FHI14"/>
      <c r="FHJ14"/>
      <c r="FHK14"/>
      <c r="FHL14"/>
      <c r="FHM14"/>
      <c r="FHN14"/>
      <c r="FHO14"/>
      <c r="FHP14"/>
      <c r="FHQ14"/>
      <c r="FHR14"/>
      <c r="FHS14"/>
      <c r="FHT14"/>
      <c r="FHU14"/>
      <c r="FHV14"/>
      <c r="FHW14"/>
      <c r="FHX14"/>
      <c r="FHY14"/>
      <c r="FHZ14"/>
      <c r="FIA14"/>
      <c r="FIB14"/>
      <c r="FIC14"/>
      <c r="FID14"/>
      <c r="FIE14"/>
      <c r="FIF14"/>
      <c r="FIG14"/>
      <c r="FIH14"/>
      <c r="FII14"/>
      <c r="FIJ14"/>
      <c r="FIK14"/>
      <c r="FIL14"/>
      <c r="FIM14"/>
      <c r="FIN14"/>
      <c r="FIO14"/>
      <c r="FIP14"/>
      <c r="FIQ14"/>
      <c r="FIR14"/>
      <c r="FIS14"/>
      <c r="FIT14"/>
      <c r="FIU14"/>
      <c r="FIV14"/>
      <c r="FIW14"/>
      <c r="FIX14"/>
      <c r="FIY14"/>
      <c r="FIZ14"/>
      <c r="FJA14"/>
      <c r="FJB14"/>
      <c r="FJC14"/>
      <c r="FJD14"/>
      <c r="FJE14"/>
      <c r="FJF14"/>
      <c r="FJG14"/>
      <c r="FJH14"/>
      <c r="FJI14"/>
      <c r="FJJ14"/>
      <c r="FJK14"/>
      <c r="FJL14"/>
      <c r="FJM14"/>
      <c r="FJN14"/>
      <c r="FJO14"/>
      <c r="FJP14"/>
      <c r="FJQ14"/>
      <c r="FJR14"/>
      <c r="FJS14"/>
      <c r="FJT14"/>
      <c r="FJU14"/>
      <c r="FJV14"/>
      <c r="FJW14"/>
      <c r="FJX14"/>
      <c r="FJY14"/>
      <c r="FJZ14"/>
      <c r="FKA14"/>
      <c r="FKB14"/>
      <c r="FKC14"/>
      <c r="FKD14"/>
      <c r="FKE14"/>
      <c r="FKF14"/>
      <c r="FKG14"/>
      <c r="FKH14"/>
      <c r="FKI14"/>
      <c r="FKJ14"/>
      <c r="FKK14"/>
      <c r="FKL14"/>
      <c r="FKM14"/>
      <c r="FKN14"/>
      <c r="FKO14"/>
      <c r="FKP14"/>
      <c r="FKQ14"/>
      <c r="FKR14"/>
      <c r="FKS14"/>
      <c r="FKT14"/>
      <c r="FKU14"/>
      <c r="FKV14"/>
      <c r="FKW14"/>
      <c r="FKX14"/>
      <c r="FKY14"/>
      <c r="FKZ14"/>
      <c r="FLA14"/>
      <c r="FLB14"/>
      <c r="FLC14"/>
      <c r="FLD14"/>
      <c r="FLE14"/>
      <c r="FLF14"/>
      <c r="FLG14"/>
      <c r="FLH14"/>
      <c r="FLI14"/>
      <c r="FLJ14"/>
      <c r="FLK14"/>
      <c r="FLL14"/>
      <c r="FLM14"/>
      <c r="FLN14"/>
      <c r="FLO14"/>
      <c r="FLP14"/>
      <c r="FLQ14"/>
      <c r="FLR14"/>
      <c r="FLS14"/>
      <c r="FLT14"/>
      <c r="FLU14"/>
      <c r="FLV14"/>
      <c r="FLW14"/>
      <c r="FLX14"/>
      <c r="FLY14"/>
      <c r="FLZ14"/>
      <c r="FMA14"/>
      <c r="FMB14"/>
      <c r="FMC14"/>
      <c r="FMD14"/>
      <c r="FME14"/>
      <c r="FMF14"/>
      <c r="FMG14"/>
      <c r="FMH14"/>
      <c r="FMI14"/>
      <c r="FMJ14"/>
      <c r="FMK14"/>
      <c r="FML14"/>
      <c r="FMM14"/>
      <c r="FMN14"/>
      <c r="FMO14"/>
      <c r="FMP14"/>
      <c r="FMQ14"/>
      <c r="FMR14"/>
      <c r="FMS14"/>
      <c r="FMT14"/>
      <c r="FMU14"/>
      <c r="FMV14"/>
      <c r="FMW14"/>
      <c r="FMX14"/>
      <c r="FMY14"/>
      <c r="FMZ14"/>
      <c r="FNA14"/>
      <c r="FNB14"/>
      <c r="FNC14"/>
      <c r="FND14"/>
      <c r="FNE14"/>
      <c r="FNF14"/>
      <c r="FNG14"/>
      <c r="FNH14"/>
      <c r="FNI14"/>
      <c r="FNJ14"/>
      <c r="FNK14"/>
      <c r="FNL14"/>
      <c r="FNM14"/>
      <c r="FNN14"/>
      <c r="FNO14"/>
      <c r="FNP14"/>
      <c r="FNQ14"/>
      <c r="FNR14"/>
      <c r="FNS14"/>
      <c r="FNT14"/>
      <c r="FNU14"/>
      <c r="FNV14"/>
      <c r="FNW14"/>
      <c r="FNX14"/>
      <c r="FNY14"/>
      <c r="FNZ14"/>
      <c r="FOA14"/>
      <c r="FOB14"/>
      <c r="FOC14"/>
      <c r="FOD14"/>
      <c r="FOE14"/>
      <c r="FOF14"/>
      <c r="FOG14"/>
      <c r="FOH14"/>
      <c r="FOI14"/>
      <c r="FOJ14"/>
      <c r="FOK14"/>
      <c r="FOL14"/>
      <c r="FOM14"/>
      <c r="FON14"/>
      <c r="FOO14"/>
      <c r="FOP14"/>
      <c r="FOQ14"/>
      <c r="FOR14"/>
      <c r="FOS14"/>
      <c r="FOT14"/>
      <c r="FOU14"/>
      <c r="FOV14"/>
      <c r="FOW14"/>
      <c r="FOX14"/>
      <c r="FOY14"/>
      <c r="FOZ14"/>
      <c r="FPA14"/>
      <c r="FPB14"/>
      <c r="FPC14"/>
      <c r="FPD14"/>
      <c r="FPE14"/>
      <c r="FPF14"/>
      <c r="FPG14"/>
      <c r="FPH14"/>
      <c r="FPI14"/>
      <c r="FPJ14"/>
      <c r="FPK14"/>
      <c r="FPL14"/>
      <c r="FPM14"/>
      <c r="FPN14"/>
      <c r="FPO14"/>
      <c r="FPP14"/>
      <c r="FPQ14"/>
      <c r="FPR14"/>
      <c r="FPS14"/>
      <c r="FPT14"/>
      <c r="FPU14"/>
      <c r="FPV14"/>
      <c r="FPW14"/>
      <c r="FPX14"/>
      <c r="FPY14"/>
      <c r="FPZ14"/>
      <c r="FQA14"/>
      <c r="FQB14"/>
      <c r="FQC14"/>
      <c r="FQD14"/>
      <c r="FQE14"/>
      <c r="FQF14"/>
      <c r="FQG14"/>
      <c r="FQH14"/>
      <c r="FQI14"/>
      <c r="FQJ14"/>
      <c r="FQK14"/>
      <c r="FQL14"/>
      <c r="FQM14"/>
      <c r="FQN14"/>
      <c r="FQO14"/>
      <c r="FQP14"/>
      <c r="FQQ14"/>
      <c r="FQR14"/>
      <c r="FQS14"/>
      <c r="FQT14"/>
      <c r="FQU14"/>
      <c r="FQV14"/>
      <c r="FQW14"/>
      <c r="FQX14"/>
      <c r="FQY14"/>
      <c r="FQZ14"/>
      <c r="FRA14"/>
      <c r="FRB14"/>
      <c r="FRC14"/>
      <c r="FRD14"/>
      <c r="FRE14"/>
      <c r="FRF14"/>
      <c r="FRG14"/>
      <c r="FRH14"/>
      <c r="FRI14"/>
      <c r="FRJ14"/>
      <c r="FRK14"/>
      <c r="FRL14"/>
      <c r="FRM14"/>
      <c r="FRN14"/>
      <c r="FRO14"/>
      <c r="FRP14"/>
      <c r="FRQ14"/>
      <c r="FRR14"/>
      <c r="FRS14"/>
      <c r="FRT14"/>
      <c r="FRU14"/>
      <c r="FRV14"/>
      <c r="FRW14"/>
      <c r="FRX14"/>
      <c r="FRY14"/>
      <c r="FRZ14"/>
      <c r="FSA14"/>
      <c r="FSB14"/>
      <c r="FSC14"/>
      <c r="FSD14"/>
      <c r="FSE14"/>
      <c r="FSF14"/>
      <c r="FSG14"/>
      <c r="FSH14"/>
      <c r="FSI14"/>
      <c r="FSJ14"/>
      <c r="FSK14"/>
      <c r="FSL14"/>
      <c r="FSM14"/>
      <c r="FSN14"/>
      <c r="FSO14"/>
      <c r="FSP14"/>
      <c r="FSQ14"/>
      <c r="FSR14"/>
      <c r="FSS14"/>
      <c r="FST14"/>
      <c r="FSU14"/>
      <c r="FSV14"/>
      <c r="FSW14"/>
      <c r="FSX14"/>
      <c r="FSY14"/>
      <c r="FSZ14"/>
      <c r="FTA14"/>
      <c r="FTB14"/>
      <c r="FTC14"/>
      <c r="FTD14"/>
      <c r="FTE14"/>
      <c r="FTF14"/>
      <c r="FTG14"/>
      <c r="FTH14"/>
      <c r="FTI14"/>
      <c r="FTJ14"/>
      <c r="FTK14"/>
      <c r="FTL14"/>
      <c r="FTM14"/>
      <c r="FTN14"/>
      <c r="FTO14"/>
      <c r="FTP14"/>
      <c r="FTQ14"/>
      <c r="FTR14"/>
      <c r="FTS14"/>
      <c r="FTT14"/>
      <c r="FTU14"/>
      <c r="FTV14"/>
      <c r="FTW14"/>
      <c r="FTX14"/>
      <c r="FTY14"/>
      <c r="FTZ14"/>
      <c r="FUA14"/>
      <c r="FUB14"/>
      <c r="FUC14"/>
      <c r="FUD14"/>
      <c r="FUE14"/>
      <c r="FUF14"/>
      <c r="FUG14"/>
      <c r="FUH14"/>
      <c r="FUI14"/>
      <c r="FUJ14"/>
      <c r="FUK14"/>
      <c r="FUL14"/>
      <c r="FUM14"/>
      <c r="FUN14"/>
      <c r="FUO14"/>
      <c r="FUP14"/>
      <c r="FUQ14"/>
      <c r="FUR14"/>
      <c r="FUS14"/>
      <c r="FUT14"/>
      <c r="FUU14"/>
      <c r="FUV14"/>
      <c r="FUW14"/>
      <c r="FUX14"/>
      <c r="FUY14"/>
      <c r="FUZ14"/>
      <c r="FVA14"/>
      <c r="FVB14"/>
      <c r="FVC14"/>
      <c r="FVD14"/>
      <c r="FVE14"/>
      <c r="FVF14"/>
      <c r="FVG14"/>
      <c r="FVH14"/>
      <c r="FVI14"/>
      <c r="FVJ14"/>
      <c r="FVK14"/>
      <c r="FVL14"/>
      <c r="FVM14"/>
      <c r="FVN14"/>
      <c r="FVO14"/>
      <c r="FVP14"/>
      <c r="FVQ14"/>
      <c r="FVR14"/>
      <c r="FVS14"/>
      <c r="FVT14"/>
      <c r="FVU14"/>
      <c r="FVV14"/>
      <c r="FVW14"/>
      <c r="FVX14"/>
      <c r="FVY14"/>
      <c r="FVZ14"/>
      <c r="FWA14"/>
      <c r="FWB14"/>
      <c r="FWC14"/>
      <c r="FWD14"/>
      <c r="FWE14"/>
      <c r="FWF14"/>
      <c r="FWG14"/>
      <c r="FWH14"/>
      <c r="FWI14"/>
      <c r="FWJ14"/>
      <c r="FWK14"/>
      <c r="FWL14"/>
      <c r="FWM14"/>
      <c r="FWN14"/>
      <c r="FWO14"/>
      <c r="FWP14"/>
      <c r="FWQ14"/>
      <c r="FWR14"/>
      <c r="FWS14"/>
      <c r="FWT14"/>
      <c r="FWU14"/>
      <c r="FWV14"/>
      <c r="FWW14"/>
      <c r="FWX14"/>
      <c r="FWY14"/>
      <c r="FWZ14"/>
      <c r="FXA14"/>
      <c r="FXB14"/>
      <c r="FXC14"/>
      <c r="FXD14"/>
      <c r="FXE14"/>
      <c r="FXF14"/>
      <c r="FXG14"/>
      <c r="FXH14"/>
      <c r="FXI14"/>
      <c r="FXJ14"/>
      <c r="FXK14"/>
      <c r="FXL14"/>
      <c r="FXM14"/>
      <c r="FXN14"/>
      <c r="FXO14"/>
      <c r="FXP14"/>
      <c r="FXQ14"/>
      <c r="FXR14"/>
      <c r="FXS14"/>
      <c r="FXT14"/>
      <c r="FXU14"/>
      <c r="FXV14"/>
      <c r="FXW14"/>
      <c r="FXX14"/>
      <c r="FXY14"/>
      <c r="FXZ14"/>
      <c r="FYA14"/>
      <c r="FYB14"/>
      <c r="FYC14"/>
      <c r="FYD14"/>
      <c r="FYE14"/>
      <c r="FYF14"/>
      <c r="FYG14"/>
      <c r="FYH14"/>
      <c r="FYI14"/>
      <c r="FYJ14"/>
      <c r="FYK14"/>
      <c r="FYL14"/>
      <c r="FYM14"/>
      <c r="FYN14"/>
      <c r="FYO14"/>
      <c r="FYP14"/>
      <c r="FYQ14"/>
      <c r="FYR14"/>
      <c r="FYS14"/>
      <c r="FYT14"/>
      <c r="FYU14"/>
      <c r="FYV14"/>
      <c r="FYW14"/>
      <c r="FYX14"/>
      <c r="FYY14"/>
      <c r="FYZ14"/>
      <c r="FZA14"/>
      <c r="FZB14"/>
      <c r="FZC14"/>
      <c r="FZD14"/>
      <c r="FZE14"/>
      <c r="FZF14"/>
      <c r="FZG14"/>
      <c r="FZH14"/>
      <c r="FZI14"/>
      <c r="FZJ14"/>
      <c r="FZK14"/>
      <c r="FZL14"/>
      <c r="FZM14"/>
      <c r="FZN14"/>
      <c r="FZO14"/>
      <c r="FZP14"/>
      <c r="FZQ14"/>
      <c r="FZR14"/>
      <c r="FZS14"/>
      <c r="FZT14"/>
      <c r="FZU14"/>
      <c r="FZV14"/>
      <c r="FZW14"/>
      <c r="FZX14"/>
      <c r="FZY14"/>
      <c r="FZZ14"/>
      <c r="GAA14"/>
      <c r="GAB14"/>
      <c r="GAC14"/>
      <c r="GAD14"/>
      <c r="GAE14"/>
      <c r="GAF14"/>
      <c r="GAG14"/>
      <c r="GAH14"/>
      <c r="GAI14"/>
      <c r="GAJ14"/>
      <c r="GAK14"/>
      <c r="GAL14"/>
      <c r="GAM14"/>
      <c r="GAN14"/>
      <c r="GAO14"/>
      <c r="GAP14"/>
      <c r="GAQ14"/>
      <c r="GAR14"/>
      <c r="GAS14"/>
      <c r="GAT14"/>
      <c r="GAU14"/>
      <c r="GAV14"/>
      <c r="GAW14"/>
      <c r="GAX14"/>
      <c r="GAY14"/>
      <c r="GAZ14"/>
      <c r="GBA14"/>
      <c r="GBB14"/>
      <c r="GBC14"/>
      <c r="GBD14"/>
      <c r="GBE14"/>
      <c r="GBF14"/>
      <c r="GBG14"/>
      <c r="GBH14"/>
      <c r="GBI14"/>
      <c r="GBJ14"/>
      <c r="GBK14"/>
      <c r="GBL14"/>
      <c r="GBM14"/>
      <c r="GBN14"/>
      <c r="GBO14"/>
      <c r="GBP14"/>
      <c r="GBQ14"/>
      <c r="GBR14"/>
      <c r="GBS14"/>
      <c r="GBT14"/>
      <c r="GBU14"/>
      <c r="GBV14"/>
      <c r="GBW14"/>
      <c r="GBX14"/>
      <c r="GBY14"/>
      <c r="GBZ14"/>
      <c r="GCA14"/>
      <c r="GCB14"/>
      <c r="GCC14"/>
      <c r="GCD14"/>
      <c r="GCE14"/>
      <c r="GCF14"/>
      <c r="GCG14"/>
      <c r="GCH14"/>
      <c r="GCI14"/>
      <c r="GCJ14"/>
      <c r="GCK14"/>
      <c r="GCL14"/>
      <c r="GCM14"/>
      <c r="GCN14"/>
      <c r="GCO14"/>
      <c r="GCP14"/>
      <c r="GCQ14"/>
      <c r="GCR14"/>
      <c r="GCS14"/>
      <c r="GCT14"/>
      <c r="GCU14"/>
      <c r="GCV14"/>
      <c r="GCW14"/>
      <c r="GCX14"/>
      <c r="GCY14"/>
      <c r="GCZ14"/>
      <c r="GDA14"/>
      <c r="GDB14"/>
      <c r="GDC14"/>
      <c r="GDD14"/>
      <c r="GDE14"/>
      <c r="GDF14"/>
      <c r="GDG14"/>
      <c r="GDH14"/>
      <c r="GDI14"/>
      <c r="GDJ14"/>
      <c r="GDK14"/>
      <c r="GDL14"/>
      <c r="GDM14"/>
      <c r="GDN14"/>
      <c r="GDO14"/>
      <c r="GDP14"/>
      <c r="GDQ14"/>
      <c r="GDR14"/>
      <c r="GDS14"/>
      <c r="GDT14"/>
      <c r="GDU14"/>
      <c r="GDV14"/>
      <c r="GDW14"/>
      <c r="GDX14"/>
      <c r="GDY14"/>
      <c r="GDZ14"/>
      <c r="GEA14"/>
      <c r="GEB14"/>
      <c r="GEC14"/>
      <c r="GED14"/>
      <c r="GEE14"/>
      <c r="GEF14"/>
      <c r="GEG14"/>
      <c r="GEH14"/>
      <c r="GEI14"/>
      <c r="GEJ14"/>
      <c r="GEK14"/>
      <c r="GEL14"/>
      <c r="GEM14"/>
      <c r="GEN14"/>
      <c r="GEO14"/>
      <c r="GEP14"/>
      <c r="GEQ14"/>
      <c r="GER14"/>
      <c r="GES14"/>
      <c r="GET14"/>
      <c r="GEU14"/>
      <c r="GEV14"/>
      <c r="GEW14"/>
      <c r="GEX14"/>
      <c r="GEY14"/>
      <c r="GEZ14"/>
      <c r="GFA14"/>
      <c r="GFB14"/>
      <c r="GFC14"/>
      <c r="GFD14"/>
      <c r="GFE14"/>
      <c r="GFF14"/>
      <c r="GFG14"/>
      <c r="GFH14"/>
      <c r="GFI14"/>
      <c r="GFJ14"/>
      <c r="GFK14"/>
      <c r="GFL14"/>
      <c r="GFM14"/>
      <c r="GFN14"/>
      <c r="GFO14"/>
      <c r="GFP14"/>
      <c r="GFQ14"/>
      <c r="GFR14"/>
      <c r="GFS14"/>
      <c r="GFT14"/>
      <c r="GFU14"/>
      <c r="GFV14"/>
      <c r="GFW14"/>
      <c r="GFX14"/>
      <c r="GFY14"/>
      <c r="GFZ14"/>
      <c r="GGA14"/>
      <c r="GGB14"/>
      <c r="GGC14"/>
      <c r="GGD14"/>
      <c r="GGE14"/>
      <c r="GGF14"/>
      <c r="GGG14"/>
      <c r="GGH14"/>
      <c r="GGI14"/>
      <c r="GGJ14"/>
      <c r="GGK14"/>
      <c r="GGL14"/>
      <c r="GGM14"/>
      <c r="GGN14"/>
      <c r="GGO14"/>
      <c r="GGP14"/>
      <c r="GGQ14"/>
      <c r="GGR14"/>
      <c r="GGS14"/>
      <c r="GGT14"/>
      <c r="GGU14"/>
      <c r="GGV14"/>
      <c r="GGW14"/>
      <c r="GGX14"/>
      <c r="GGY14"/>
      <c r="GGZ14"/>
      <c r="GHA14"/>
      <c r="GHB14"/>
      <c r="GHC14"/>
      <c r="GHD14"/>
      <c r="GHE14"/>
      <c r="GHF14"/>
      <c r="GHG14"/>
      <c r="GHH14"/>
      <c r="GHI14"/>
      <c r="GHJ14"/>
      <c r="GHK14"/>
      <c r="GHL14"/>
      <c r="GHM14"/>
      <c r="GHN14"/>
      <c r="GHO14"/>
      <c r="GHP14"/>
      <c r="GHQ14"/>
      <c r="GHR14"/>
      <c r="GHS14"/>
      <c r="GHT14"/>
      <c r="GHU14"/>
      <c r="GHV14"/>
      <c r="GHW14"/>
      <c r="GHX14"/>
      <c r="GHY14"/>
      <c r="GHZ14"/>
      <c r="GIA14"/>
      <c r="GIB14"/>
      <c r="GIC14"/>
      <c r="GID14"/>
      <c r="GIE14"/>
      <c r="GIF14"/>
      <c r="GIG14"/>
      <c r="GIH14"/>
      <c r="GII14"/>
      <c r="GIJ14"/>
      <c r="GIK14"/>
      <c r="GIL14"/>
      <c r="GIM14"/>
      <c r="GIN14"/>
      <c r="GIO14"/>
      <c r="GIP14"/>
      <c r="GIQ14"/>
      <c r="GIR14"/>
      <c r="GIS14"/>
      <c r="GIT14"/>
      <c r="GIU14"/>
      <c r="GIV14"/>
      <c r="GIW14"/>
      <c r="GIX14"/>
      <c r="GIY14"/>
      <c r="GIZ14"/>
      <c r="GJA14"/>
      <c r="GJB14"/>
      <c r="GJC14"/>
      <c r="GJD14"/>
      <c r="GJE14"/>
      <c r="GJF14"/>
      <c r="GJG14"/>
      <c r="GJH14"/>
      <c r="GJI14"/>
      <c r="GJJ14"/>
      <c r="GJK14"/>
      <c r="GJL14"/>
      <c r="GJM14"/>
      <c r="GJN14"/>
      <c r="GJO14"/>
      <c r="GJP14"/>
      <c r="GJQ14"/>
      <c r="GJR14"/>
      <c r="GJS14"/>
      <c r="GJT14"/>
      <c r="GJU14"/>
      <c r="GJV14"/>
      <c r="GJW14"/>
      <c r="GJX14"/>
      <c r="GJY14"/>
      <c r="GJZ14"/>
      <c r="GKA14"/>
      <c r="GKB14"/>
      <c r="GKC14"/>
      <c r="GKD14"/>
      <c r="GKE14"/>
      <c r="GKF14"/>
      <c r="GKG14"/>
      <c r="GKH14"/>
      <c r="GKI14"/>
      <c r="GKJ14"/>
      <c r="GKK14"/>
      <c r="GKL14"/>
      <c r="GKM14"/>
      <c r="GKN14"/>
      <c r="GKO14"/>
      <c r="GKP14"/>
      <c r="GKQ14"/>
      <c r="GKR14"/>
      <c r="GKS14"/>
      <c r="GKT14"/>
      <c r="GKU14"/>
      <c r="GKV14"/>
      <c r="GKW14"/>
      <c r="GKX14"/>
      <c r="GKY14"/>
      <c r="GKZ14"/>
      <c r="GLA14"/>
      <c r="GLB14"/>
      <c r="GLC14"/>
      <c r="GLD14"/>
      <c r="GLE14"/>
      <c r="GLF14"/>
      <c r="GLG14"/>
      <c r="GLH14"/>
      <c r="GLI14"/>
      <c r="GLJ14"/>
      <c r="GLK14"/>
      <c r="GLL14"/>
      <c r="GLM14"/>
      <c r="GLN14"/>
      <c r="GLO14"/>
      <c r="GLP14"/>
      <c r="GLQ14"/>
      <c r="GLR14"/>
      <c r="GLS14"/>
      <c r="GLT14"/>
      <c r="GLU14"/>
      <c r="GLV14"/>
      <c r="GLW14"/>
      <c r="GLX14"/>
      <c r="GLY14"/>
      <c r="GLZ14"/>
      <c r="GMA14"/>
      <c r="GMB14"/>
      <c r="GMC14"/>
      <c r="GMD14"/>
      <c r="GME14"/>
      <c r="GMF14"/>
      <c r="GMG14"/>
      <c r="GMH14"/>
      <c r="GMI14"/>
      <c r="GMJ14"/>
      <c r="GMK14"/>
      <c r="GML14"/>
      <c r="GMM14"/>
      <c r="GMN14"/>
      <c r="GMO14"/>
      <c r="GMP14"/>
      <c r="GMQ14"/>
      <c r="GMR14"/>
      <c r="GMS14"/>
      <c r="GMT14"/>
      <c r="GMU14"/>
      <c r="GMV14"/>
      <c r="GMW14"/>
      <c r="GMX14"/>
      <c r="GMY14"/>
      <c r="GMZ14"/>
      <c r="GNA14"/>
      <c r="GNB14"/>
      <c r="GNC14"/>
      <c r="GND14"/>
      <c r="GNE14"/>
      <c r="GNF14"/>
      <c r="GNG14"/>
      <c r="GNH14"/>
      <c r="GNI14"/>
      <c r="GNJ14"/>
      <c r="GNK14"/>
      <c r="GNL14"/>
      <c r="GNM14"/>
      <c r="GNN14"/>
      <c r="GNO14"/>
      <c r="GNP14"/>
      <c r="GNQ14"/>
      <c r="GNR14"/>
      <c r="GNS14"/>
      <c r="GNT14"/>
      <c r="GNU14"/>
      <c r="GNV14"/>
      <c r="GNW14"/>
      <c r="GNX14"/>
      <c r="GNY14"/>
      <c r="GNZ14"/>
      <c r="GOA14"/>
      <c r="GOB14"/>
      <c r="GOC14"/>
      <c r="GOD14"/>
      <c r="GOE14"/>
      <c r="GOF14"/>
      <c r="GOG14"/>
      <c r="GOH14"/>
      <c r="GOI14"/>
      <c r="GOJ14"/>
      <c r="GOK14"/>
      <c r="GOL14"/>
      <c r="GOM14"/>
      <c r="GON14"/>
      <c r="GOO14"/>
      <c r="GOP14"/>
      <c r="GOQ14"/>
      <c r="GOR14"/>
      <c r="GOS14"/>
      <c r="GOT14"/>
      <c r="GOU14"/>
      <c r="GOV14"/>
      <c r="GOW14"/>
      <c r="GOX14"/>
      <c r="GOY14"/>
      <c r="GOZ14"/>
      <c r="GPA14"/>
      <c r="GPB14"/>
      <c r="GPC14"/>
      <c r="GPD14"/>
      <c r="GPE14"/>
      <c r="GPF14"/>
      <c r="GPG14"/>
      <c r="GPH14"/>
      <c r="GPI14"/>
      <c r="GPJ14"/>
      <c r="GPK14"/>
      <c r="GPL14"/>
      <c r="GPM14"/>
      <c r="GPN14"/>
      <c r="GPO14"/>
      <c r="GPP14"/>
      <c r="GPQ14"/>
      <c r="GPR14"/>
      <c r="GPS14"/>
      <c r="GPT14"/>
      <c r="GPU14"/>
      <c r="GPV14"/>
      <c r="GPW14"/>
      <c r="GPX14"/>
      <c r="GPY14"/>
      <c r="GPZ14"/>
      <c r="GQA14"/>
      <c r="GQB14"/>
      <c r="GQC14"/>
      <c r="GQD14"/>
      <c r="GQE14"/>
      <c r="GQF14"/>
      <c r="GQG14"/>
      <c r="GQH14"/>
      <c r="GQI14"/>
      <c r="GQJ14"/>
      <c r="GQK14"/>
      <c r="GQL14"/>
      <c r="GQM14"/>
      <c r="GQN14"/>
      <c r="GQO14"/>
      <c r="GQP14"/>
      <c r="GQQ14"/>
      <c r="GQR14"/>
      <c r="GQS14"/>
      <c r="GQT14"/>
      <c r="GQU14"/>
      <c r="GQV14"/>
      <c r="GQW14"/>
      <c r="GQX14"/>
      <c r="GQY14"/>
      <c r="GQZ14"/>
      <c r="GRA14"/>
      <c r="GRB14"/>
      <c r="GRC14"/>
      <c r="GRD14"/>
      <c r="GRE14"/>
      <c r="GRF14"/>
      <c r="GRG14"/>
      <c r="GRH14"/>
      <c r="GRI14"/>
      <c r="GRJ14"/>
      <c r="GRK14"/>
      <c r="GRL14"/>
      <c r="GRM14"/>
      <c r="GRN14"/>
      <c r="GRO14"/>
      <c r="GRP14"/>
      <c r="GRQ14"/>
      <c r="GRR14"/>
      <c r="GRS14"/>
      <c r="GRT14"/>
      <c r="GRU14"/>
      <c r="GRV14"/>
      <c r="GRW14"/>
      <c r="GRX14"/>
      <c r="GRY14"/>
      <c r="GRZ14"/>
      <c r="GSA14"/>
      <c r="GSB14"/>
      <c r="GSC14"/>
      <c r="GSD14"/>
      <c r="GSE14"/>
      <c r="GSF14"/>
      <c r="GSG14"/>
      <c r="GSH14"/>
      <c r="GSI14"/>
      <c r="GSJ14"/>
      <c r="GSK14"/>
      <c r="GSL14"/>
      <c r="GSM14"/>
      <c r="GSN14"/>
      <c r="GSO14"/>
      <c r="GSP14"/>
      <c r="GSQ14"/>
      <c r="GSR14"/>
      <c r="GSS14"/>
      <c r="GST14"/>
      <c r="GSU14"/>
      <c r="GSV14"/>
      <c r="GSW14"/>
      <c r="GSX14"/>
      <c r="GSY14"/>
      <c r="GSZ14"/>
      <c r="GTA14"/>
      <c r="GTB14"/>
      <c r="GTC14"/>
      <c r="GTD14"/>
      <c r="GTE14"/>
      <c r="GTF14"/>
      <c r="GTG14"/>
      <c r="GTH14"/>
      <c r="GTI14"/>
      <c r="GTJ14"/>
      <c r="GTK14"/>
      <c r="GTL14"/>
      <c r="GTM14"/>
      <c r="GTN14"/>
      <c r="GTO14"/>
      <c r="GTP14"/>
      <c r="GTQ14"/>
      <c r="GTR14"/>
      <c r="GTS14"/>
      <c r="GTT14"/>
      <c r="GTU14"/>
      <c r="GTV14"/>
      <c r="GTW14"/>
      <c r="GTX14"/>
      <c r="GTY14"/>
      <c r="GTZ14"/>
      <c r="GUA14"/>
      <c r="GUB14"/>
      <c r="GUC14"/>
      <c r="GUD14"/>
      <c r="GUE14"/>
      <c r="GUF14"/>
      <c r="GUG14"/>
      <c r="GUH14"/>
      <c r="GUI14"/>
      <c r="GUJ14"/>
      <c r="GUK14"/>
      <c r="GUL14"/>
      <c r="GUM14"/>
      <c r="GUN14"/>
      <c r="GUO14"/>
      <c r="GUP14"/>
      <c r="GUQ14"/>
      <c r="GUR14"/>
      <c r="GUS14"/>
      <c r="GUT14"/>
      <c r="GUU14"/>
      <c r="GUV14"/>
      <c r="GUW14"/>
      <c r="GUX14"/>
      <c r="GUY14"/>
      <c r="GUZ14"/>
      <c r="GVA14"/>
      <c r="GVB14"/>
      <c r="GVC14"/>
      <c r="GVD14"/>
      <c r="GVE14"/>
      <c r="GVF14"/>
      <c r="GVG14"/>
      <c r="GVH14"/>
      <c r="GVI14"/>
      <c r="GVJ14"/>
      <c r="GVK14"/>
      <c r="GVL14"/>
      <c r="GVM14"/>
      <c r="GVN14"/>
      <c r="GVO14"/>
      <c r="GVP14"/>
      <c r="GVQ14"/>
      <c r="GVR14"/>
      <c r="GVS14"/>
      <c r="GVT14"/>
      <c r="GVU14"/>
      <c r="GVV14"/>
      <c r="GVW14"/>
      <c r="GVX14"/>
      <c r="GVY14"/>
      <c r="GVZ14"/>
      <c r="GWA14"/>
      <c r="GWB14"/>
      <c r="GWC14"/>
      <c r="GWD14"/>
      <c r="GWE14"/>
      <c r="GWF14"/>
      <c r="GWG14"/>
      <c r="GWH14"/>
      <c r="GWI14"/>
      <c r="GWJ14"/>
      <c r="GWK14"/>
      <c r="GWL14"/>
      <c r="GWM14"/>
      <c r="GWN14"/>
      <c r="GWO14"/>
      <c r="GWP14"/>
      <c r="GWQ14"/>
      <c r="GWR14"/>
      <c r="GWS14"/>
      <c r="GWT14"/>
      <c r="GWU14"/>
      <c r="GWV14"/>
      <c r="GWW14"/>
      <c r="GWX14"/>
      <c r="GWY14"/>
      <c r="GWZ14"/>
      <c r="GXA14"/>
      <c r="GXB14"/>
      <c r="GXC14"/>
      <c r="GXD14"/>
      <c r="GXE14"/>
      <c r="GXF14"/>
      <c r="GXG14"/>
      <c r="GXH14"/>
      <c r="GXI14"/>
      <c r="GXJ14"/>
      <c r="GXK14"/>
      <c r="GXL14"/>
      <c r="GXM14"/>
      <c r="GXN14"/>
      <c r="GXO14"/>
      <c r="GXP14"/>
      <c r="GXQ14"/>
      <c r="GXR14"/>
      <c r="GXS14"/>
      <c r="GXT14"/>
      <c r="GXU14"/>
      <c r="GXV14"/>
      <c r="GXW14"/>
      <c r="GXX14"/>
      <c r="GXY14"/>
      <c r="GXZ14"/>
      <c r="GYA14"/>
      <c r="GYB14"/>
      <c r="GYC14"/>
      <c r="GYD14"/>
      <c r="GYE14"/>
      <c r="GYF14"/>
      <c r="GYG14"/>
      <c r="GYH14"/>
      <c r="GYI14"/>
      <c r="GYJ14"/>
      <c r="GYK14"/>
      <c r="GYL14"/>
      <c r="GYM14"/>
      <c r="GYN14"/>
      <c r="GYO14"/>
      <c r="GYP14"/>
      <c r="GYQ14"/>
      <c r="GYR14"/>
      <c r="GYS14"/>
      <c r="GYT14"/>
      <c r="GYU14"/>
      <c r="GYV14"/>
      <c r="GYW14"/>
      <c r="GYX14"/>
      <c r="GYY14"/>
      <c r="GYZ14"/>
      <c r="GZA14"/>
      <c r="GZB14"/>
      <c r="GZC14"/>
      <c r="GZD14"/>
      <c r="GZE14"/>
      <c r="GZF14"/>
      <c r="GZG14"/>
      <c r="GZH14"/>
      <c r="GZI14"/>
      <c r="GZJ14"/>
      <c r="GZK14"/>
      <c r="GZL14"/>
      <c r="GZM14"/>
      <c r="GZN14"/>
      <c r="GZO14"/>
      <c r="GZP14"/>
      <c r="GZQ14"/>
      <c r="GZR14"/>
      <c r="GZS14"/>
      <c r="GZT14"/>
      <c r="GZU14"/>
      <c r="GZV14"/>
      <c r="GZW14"/>
      <c r="GZX14"/>
      <c r="GZY14"/>
      <c r="GZZ14"/>
      <c r="HAA14"/>
      <c r="HAB14"/>
      <c r="HAC14"/>
      <c r="HAD14"/>
      <c r="HAE14"/>
      <c r="HAF14"/>
      <c r="HAG14"/>
      <c r="HAH14"/>
      <c r="HAI14"/>
      <c r="HAJ14"/>
      <c r="HAK14"/>
      <c r="HAL14"/>
      <c r="HAM14"/>
      <c r="HAN14"/>
      <c r="HAO14"/>
      <c r="HAP14"/>
      <c r="HAQ14"/>
      <c r="HAR14"/>
      <c r="HAS14"/>
      <c r="HAT14"/>
      <c r="HAU14"/>
      <c r="HAV14"/>
      <c r="HAW14"/>
      <c r="HAX14"/>
      <c r="HAY14"/>
      <c r="HAZ14"/>
      <c r="HBA14"/>
      <c r="HBB14"/>
      <c r="HBC14"/>
      <c r="HBD14"/>
      <c r="HBE14"/>
      <c r="HBF14"/>
      <c r="HBG14"/>
      <c r="HBH14"/>
      <c r="HBI14"/>
      <c r="HBJ14"/>
      <c r="HBK14"/>
      <c r="HBL14"/>
      <c r="HBM14"/>
      <c r="HBN14"/>
      <c r="HBO14"/>
      <c r="HBP14"/>
      <c r="HBQ14"/>
      <c r="HBR14"/>
      <c r="HBS14"/>
      <c r="HBT14"/>
      <c r="HBU14"/>
      <c r="HBV14"/>
      <c r="HBW14"/>
      <c r="HBX14"/>
      <c r="HBY14"/>
      <c r="HBZ14"/>
      <c r="HCA14"/>
      <c r="HCB14"/>
      <c r="HCC14"/>
      <c r="HCD14"/>
      <c r="HCE14"/>
      <c r="HCF14"/>
      <c r="HCG14"/>
      <c r="HCH14"/>
      <c r="HCI14"/>
      <c r="HCJ14"/>
      <c r="HCK14"/>
      <c r="HCL14"/>
      <c r="HCM14"/>
      <c r="HCN14"/>
      <c r="HCO14"/>
      <c r="HCP14"/>
      <c r="HCQ14"/>
      <c r="HCR14"/>
      <c r="HCS14"/>
      <c r="HCT14"/>
      <c r="HCU14"/>
      <c r="HCV14"/>
      <c r="HCW14"/>
      <c r="HCX14"/>
      <c r="HCY14"/>
      <c r="HCZ14"/>
      <c r="HDA14"/>
      <c r="HDB14"/>
      <c r="HDC14"/>
      <c r="HDD14"/>
      <c r="HDE14"/>
      <c r="HDF14"/>
      <c r="HDG14"/>
      <c r="HDH14"/>
      <c r="HDI14"/>
      <c r="HDJ14"/>
      <c r="HDK14"/>
      <c r="HDL14"/>
      <c r="HDM14"/>
      <c r="HDN14"/>
      <c r="HDO14"/>
      <c r="HDP14"/>
      <c r="HDQ14"/>
      <c r="HDR14"/>
      <c r="HDS14"/>
      <c r="HDT14"/>
      <c r="HDU14"/>
      <c r="HDV14"/>
      <c r="HDW14"/>
      <c r="HDX14"/>
      <c r="HDY14"/>
      <c r="HDZ14"/>
      <c r="HEA14"/>
      <c r="HEB14"/>
      <c r="HEC14"/>
      <c r="HED14"/>
      <c r="HEE14"/>
      <c r="HEF14"/>
      <c r="HEG14"/>
      <c r="HEH14"/>
      <c r="HEI14"/>
      <c r="HEJ14"/>
      <c r="HEK14"/>
      <c r="HEL14"/>
      <c r="HEM14"/>
      <c r="HEN14"/>
      <c r="HEO14"/>
      <c r="HEP14"/>
      <c r="HEQ14"/>
      <c r="HER14"/>
      <c r="HES14"/>
      <c r="HET14"/>
      <c r="HEU14"/>
      <c r="HEV14"/>
      <c r="HEW14"/>
      <c r="HEX14"/>
      <c r="HEY14"/>
      <c r="HEZ14"/>
      <c r="HFA14"/>
      <c r="HFB14"/>
      <c r="HFC14"/>
      <c r="HFD14"/>
      <c r="HFE14"/>
      <c r="HFF14"/>
      <c r="HFG14"/>
      <c r="HFH14"/>
      <c r="HFI14"/>
      <c r="HFJ14"/>
      <c r="HFK14"/>
      <c r="HFL14"/>
      <c r="HFM14"/>
      <c r="HFN14"/>
      <c r="HFO14"/>
      <c r="HFP14"/>
      <c r="HFQ14"/>
      <c r="HFR14"/>
      <c r="HFS14"/>
      <c r="HFT14"/>
      <c r="HFU14"/>
      <c r="HFV14"/>
      <c r="HFW14"/>
      <c r="HFX14"/>
      <c r="HFY14"/>
      <c r="HFZ14"/>
      <c r="HGA14"/>
      <c r="HGB14"/>
      <c r="HGC14"/>
      <c r="HGD14"/>
      <c r="HGE14"/>
      <c r="HGF14"/>
      <c r="HGG14"/>
      <c r="HGH14"/>
      <c r="HGI14"/>
      <c r="HGJ14"/>
      <c r="HGK14"/>
      <c r="HGL14"/>
      <c r="HGM14"/>
      <c r="HGN14"/>
      <c r="HGO14"/>
      <c r="HGP14"/>
      <c r="HGQ14"/>
      <c r="HGR14"/>
      <c r="HGS14"/>
      <c r="HGT14"/>
      <c r="HGU14"/>
      <c r="HGV14"/>
      <c r="HGW14"/>
      <c r="HGX14"/>
      <c r="HGY14"/>
      <c r="HGZ14"/>
      <c r="HHA14"/>
      <c r="HHB14"/>
      <c r="HHC14"/>
      <c r="HHD14"/>
      <c r="HHE14"/>
      <c r="HHF14"/>
      <c r="HHG14"/>
      <c r="HHH14"/>
      <c r="HHI14"/>
      <c r="HHJ14"/>
      <c r="HHK14"/>
      <c r="HHL14"/>
      <c r="HHM14"/>
      <c r="HHN14"/>
      <c r="HHO14"/>
      <c r="HHP14"/>
      <c r="HHQ14"/>
      <c r="HHR14"/>
      <c r="HHS14"/>
      <c r="HHT14"/>
      <c r="HHU14"/>
      <c r="HHV14"/>
      <c r="HHW14"/>
      <c r="HHX14"/>
      <c r="HHY14"/>
      <c r="HHZ14"/>
      <c r="HIA14"/>
      <c r="HIB14"/>
      <c r="HIC14"/>
      <c r="HID14"/>
      <c r="HIE14"/>
      <c r="HIF14"/>
      <c r="HIG14"/>
      <c r="HIH14"/>
      <c r="HII14"/>
      <c r="HIJ14"/>
      <c r="HIK14"/>
      <c r="HIL14"/>
      <c r="HIM14"/>
      <c r="HIN14"/>
      <c r="HIO14"/>
      <c r="HIP14"/>
      <c r="HIQ14"/>
      <c r="HIR14"/>
      <c r="HIS14"/>
      <c r="HIT14"/>
      <c r="HIU14"/>
      <c r="HIV14"/>
      <c r="HIW14"/>
      <c r="HIX14"/>
      <c r="HIY14"/>
      <c r="HIZ14"/>
      <c r="HJA14"/>
      <c r="HJB14"/>
      <c r="HJC14"/>
      <c r="HJD14"/>
      <c r="HJE14"/>
      <c r="HJF14"/>
      <c r="HJG14"/>
      <c r="HJH14"/>
      <c r="HJI14"/>
      <c r="HJJ14"/>
      <c r="HJK14"/>
      <c r="HJL14"/>
      <c r="HJM14"/>
      <c r="HJN14"/>
      <c r="HJO14"/>
      <c r="HJP14"/>
      <c r="HJQ14"/>
      <c r="HJR14"/>
      <c r="HJS14"/>
      <c r="HJT14"/>
      <c r="HJU14"/>
      <c r="HJV14"/>
      <c r="HJW14"/>
      <c r="HJX14"/>
      <c r="HJY14"/>
      <c r="HJZ14"/>
      <c r="HKA14"/>
      <c r="HKB14"/>
      <c r="HKC14"/>
      <c r="HKD14"/>
      <c r="HKE14"/>
      <c r="HKF14"/>
      <c r="HKG14"/>
      <c r="HKH14"/>
      <c r="HKI14"/>
      <c r="HKJ14"/>
      <c r="HKK14"/>
      <c r="HKL14"/>
      <c r="HKM14"/>
      <c r="HKN14"/>
      <c r="HKO14"/>
      <c r="HKP14"/>
      <c r="HKQ14"/>
      <c r="HKR14"/>
      <c r="HKS14"/>
      <c r="HKT14"/>
      <c r="HKU14"/>
      <c r="HKV14"/>
      <c r="HKW14"/>
      <c r="HKX14"/>
      <c r="HKY14"/>
      <c r="HKZ14"/>
      <c r="HLA14"/>
      <c r="HLB14"/>
      <c r="HLC14"/>
      <c r="HLD14"/>
      <c r="HLE14"/>
      <c r="HLF14"/>
      <c r="HLG14"/>
      <c r="HLH14"/>
      <c r="HLI14"/>
      <c r="HLJ14"/>
      <c r="HLK14"/>
      <c r="HLL14"/>
      <c r="HLM14"/>
      <c r="HLN14"/>
      <c r="HLO14"/>
      <c r="HLP14"/>
      <c r="HLQ14"/>
      <c r="HLR14"/>
      <c r="HLS14"/>
      <c r="HLT14"/>
      <c r="HLU14"/>
      <c r="HLV14"/>
      <c r="HLW14"/>
      <c r="HLX14"/>
      <c r="HLY14"/>
      <c r="HLZ14"/>
      <c r="HMA14"/>
      <c r="HMB14"/>
      <c r="HMC14"/>
      <c r="HMD14"/>
      <c r="HME14"/>
      <c r="HMF14"/>
      <c r="HMG14"/>
      <c r="HMH14"/>
      <c r="HMI14"/>
      <c r="HMJ14"/>
      <c r="HMK14"/>
      <c r="HML14"/>
      <c r="HMM14"/>
      <c r="HMN14"/>
      <c r="HMO14"/>
      <c r="HMP14"/>
      <c r="HMQ14"/>
      <c r="HMR14"/>
      <c r="HMS14"/>
      <c r="HMT14"/>
      <c r="HMU14"/>
      <c r="HMV14"/>
      <c r="HMW14"/>
      <c r="HMX14"/>
      <c r="HMY14"/>
      <c r="HMZ14"/>
      <c r="HNA14"/>
      <c r="HNB14"/>
      <c r="HNC14"/>
      <c r="HND14"/>
      <c r="HNE14"/>
      <c r="HNF14"/>
      <c r="HNG14"/>
      <c r="HNH14"/>
      <c r="HNI14"/>
    </row>
    <row r="15" spans="1:5781" s="2" customFormat="1" x14ac:dyDescent="0.25">
      <c r="B15" s="5" t="s">
        <v>217</v>
      </c>
      <c r="C15" s="3" t="s">
        <v>218</v>
      </c>
      <c r="D15" s="7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  <c r="AMM15"/>
      <c r="AMN15"/>
      <c r="AMO15"/>
      <c r="AMP15"/>
      <c r="AMQ15"/>
      <c r="AMR15"/>
      <c r="AMS15"/>
      <c r="AMT15"/>
      <c r="AMU15"/>
      <c r="AMV15"/>
      <c r="AMW15"/>
      <c r="AMX15"/>
      <c r="AMY15"/>
      <c r="AMZ15"/>
      <c r="ANA15"/>
      <c r="ANB15"/>
      <c r="ANC15"/>
      <c r="AND15"/>
      <c r="ANE15"/>
      <c r="ANF15"/>
      <c r="ANG15"/>
      <c r="ANH15"/>
      <c r="ANI15"/>
      <c r="ANJ15"/>
      <c r="ANK15"/>
      <c r="ANL15"/>
      <c r="ANM15"/>
      <c r="ANN15"/>
      <c r="ANO15"/>
      <c r="ANP15"/>
      <c r="ANQ15"/>
      <c r="ANR15"/>
      <c r="ANS15"/>
      <c r="ANT15"/>
      <c r="ANU15"/>
      <c r="ANV15"/>
      <c r="ANW15"/>
      <c r="ANX15"/>
      <c r="ANY15"/>
      <c r="ANZ15"/>
      <c r="AOA15"/>
      <c r="AOB15"/>
      <c r="AOC15"/>
      <c r="AOD15"/>
      <c r="AOE15"/>
      <c r="AOF15"/>
      <c r="AOG15"/>
      <c r="AOH15"/>
      <c r="AOI15"/>
      <c r="AOJ15"/>
      <c r="AOK15"/>
      <c r="AOL15"/>
      <c r="AOM15"/>
      <c r="AON15"/>
      <c r="AOO15"/>
      <c r="AOP15"/>
      <c r="AOQ15"/>
      <c r="AOR15"/>
      <c r="AOS15"/>
      <c r="AOT15"/>
      <c r="AOU15"/>
      <c r="AOV15"/>
      <c r="AOW15"/>
      <c r="AOX15"/>
      <c r="AOY15"/>
      <c r="AOZ15"/>
      <c r="APA15"/>
      <c r="APB15"/>
      <c r="APC15"/>
      <c r="APD15"/>
      <c r="APE15"/>
      <c r="APF15"/>
      <c r="APG15"/>
      <c r="APH15"/>
      <c r="API15"/>
      <c r="APJ15"/>
      <c r="APK15"/>
      <c r="APL15"/>
      <c r="APM15"/>
      <c r="APN15"/>
      <c r="APO15"/>
      <c r="APP15"/>
      <c r="APQ15"/>
      <c r="APR15"/>
      <c r="APS15"/>
      <c r="APT15"/>
      <c r="APU15"/>
      <c r="APV15"/>
      <c r="APW15"/>
      <c r="APX15"/>
      <c r="APY15"/>
      <c r="APZ15"/>
      <c r="AQA15"/>
      <c r="AQB15"/>
      <c r="AQC15"/>
      <c r="AQD15"/>
      <c r="AQE15"/>
      <c r="AQF15"/>
      <c r="AQG15"/>
      <c r="AQH15"/>
      <c r="AQI15"/>
      <c r="AQJ15"/>
      <c r="AQK15"/>
      <c r="AQL15"/>
      <c r="AQM15"/>
      <c r="AQN15"/>
      <c r="AQO15"/>
      <c r="AQP15"/>
      <c r="AQQ15"/>
      <c r="AQR15"/>
      <c r="AQS15"/>
      <c r="AQT15"/>
      <c r="AQU15"/>
      <c r="AQV15"/>
      <c r="AQW15"/>
      <c r="AQX15"/>
      <c r="AQY15"/>
      <c r="AQZ15"/>
      <c r="ARA15"/>
      <c r="ARB15"/>
      <c r="ARC15"/>
      <c r="ARD15"/>
      <c r="ARE15"/>
      <c r="ARF15"/>
      <c r="ARG15"/>
      <c r="ARH15"/>
      <c r="ARI15"/>
      <c r="ARJ15"/>
      <c r="ARK15"/>
      <c r="ARL15"/>
      <c r="ARM15"/>
      <c r="ARN15"/>
      <c r="ARO15"/>
      <c r="ARP15"/>
      <c r="ARQ15"/>
      <c r="ARR15"/>
      <c r="ARS15"/>
      <c r="ART15"/>
      <c r="ARU15"/>
      <c r="ARV15"/>
      <c r="ARW15"/>
      <c r="ARX15"/>
      <c r="ARY15"/>
      <c r="ARZ15"/>
      <c r="ASA15"/>
      <c r="ASB15"/>
      <c r="ASC15"/>
      <c r="ASD15"/>
      <c r="ASE15"/>
      <c r="ASF15"/>
      <c r="ASG15"/>
      <c r="ASH15"/>
      <c r="ASI15"/>
      <c r="ASJ15"/>
      <c r="ASK15"/>
      <c r="ASL15"/>
      <c r="ASM15"/>
      <c r="ASN15"/>
      <c r="ASO15"/>
      <c r="ASP15"/>
      <c r="ASQ15"/>
      <c r="ASR15"/>
      <c r="ASS15"/>
      <c r="AST15"/>
      <c r="ASU15"/>
      <c r="ASV15"/>
      <c r="ASW15"/>
      <c r="ASX15"/>
      <c r="ASY15"/>
      <c r="ASZ15"/>
      <c r="ATA15"/>
      <c r="ATB15"/>
      <c r="ATC15"/>
      <c r="ATD15"/>
      <c r="ATE15"/>
      <c r="ATF15"/>
      <c r="ATG15"/>
      <c r="ATH15"/>
      <c r="ATI15"/>
      <c r="ATJ15"/>
      <c r="ATK15"/>
      <c r="ATL15"/>
      <c r="ATM15"/>
      <c r="ATN15"/>
      <c r="ATO15"/>
      <c r="ATP15"/>
      <c r="ATQ15"/>
      <c r="ATR15"/>
      <c r="ATS15"/>
      <c r="ATT15"/>
      <c r="ATU15"/>
      <c r="ATV15"/>
      <c r="ATW15"/>
      <c r="ATX15"/>
      <c r="ATY15"/>
      <c r="ATZ15"/>
      <c r="AUA15"/>
      <c r="AUB15"/>
      <c r="AUC15"/>
      <c r="AUD15"/>
      <c r="AUE15"/>
      <c r="AUF15"/>
      <c r="AUG15"/>
      <c r="AUH15"/>
      <c r="AUI15"/>
      <c r="AUJ15"/>
      <c r="AUK15"/>
      <c r="AUL15"/>
      <c r="AUM15"/>
      <c r="AUN15"/>
      <c r="AUO15"/>
      <c r="AUP15"/>
      <c r="AUQ15"/>
      <c r="AUR15"/>
      <c r="AUS15"/>
      <c r="AUT15"/>
      <c r="AUU15"/>
      <c r="AUV15"/>
      <c r="AUW15"/>
      <c r="AUX15"/>
      <c r="AUY15"/>
      <c r="AUZ15"/>
      <c r="AVA15"/>
      <c r="AVB15"/>
      <c r="AVC15"/>
      <c r="AVD15"/>
      <c r="AVE15"/>
      <c r="AVF15"/>
      <c r="AVG15"/>
      <c r="AVH15"/>
      <c r="AVI15"/>
      <c r="AVJ15"/>
      <c r="AVK15"/>
      <c r="AVL15"/>
      <c r="AVM15"/>
      <c r="AVN15"/>
      <c r="AVO15"/>
      <c r="AVP15"/>
      <c r="AVQ15"/>
      <c r="AVR15"/>
      <c r="AVS15"/>
      <c r="AVT15"/>
      <c r="AVU15"/>
      <c r="AVV15"/>
      <c r="AVW15"/>
      <c r="AVX15"/>
      <c r="AVY15"/>
      <c r="AVZ15"/>
      <c r="AWA15"/>
      <c r="AWB15"/>
      <c r="AWC15"/>
      <c r="AWD15"/>
      <c r="AWE15"/>
      <c r="AWF15"/>
      <c r="AWG15"/>
      <c r="AWH15"/>
      <c r="AWI15"/>
      <c r="AWJ15"/>
      <c r="AWK15"/>
      <c r="AWL15"/>
      <c r="AWM15"/>
      <c r="AWN15"/>
      <c r="AWO15"/>
      <c r="AWP15"/>
      <c r="AWQ15"/>
      <c r="AWR15"/>
      <c r="AWS15"/>
      <c r="AWT15"/>
      <c r="AWU15"/>
      <c r="AWV15"/>
      <c r="AWW15"/>
      <c r="AWX15"/>
      <c r="AWY15"/>
      <c r="AWZ15"/>
      <c r="AXA15"/>
      <c r="AXB15"/>
      <c r="AXC15"/>
      <c r="AXD15"/>
      <c r="AXE15"/>
      <c r="AXF15"/>
      <c r="AXG15"/>
      <c r="AXH15"/>
      <c r="AXI15"/>
      <c r="AXJ15"/>
      <c r="AXK15"/>
      <c r="AXL15"/>
      <c r="AXM15"/>
      <c r="AXN15"/>
      <c r="AXO15"/>
      <c r="AXP15"/>
      <c r="AXQ15"/>
      <c r="AXR15"/>
      <c r="AXS15"/>
      <c r="AXT15"/>
      <c r="AXU15"/>
      <c r="AXV15"/>
      <c r="AXW15"/>
      <c r="AXX15"/>
      <c r="AXY15"/>
      <c r="AXZ15"/>
      <c r="AYA15"/>
      <c r="AYB15"/>
      <c r="AYC15"/>
      <c r="AYD15"/>
      <c r="AYE15"/>
      <c r="AYF15"/>
      <c r="AYG15"/>
      <c r="AYH15"/>
      <c r="AYI15"/>
      <c r="AYJ15"/>
      <c r="AYK15"/>
      <c r="AYL15"/>
      <c r="AYM15"/>
      <c r="AYN15"/>
      <c r="AYO15"/>
      <c r="AYP15"/>
      <c r="AYQ15"/>
      <c r="AYR15"/>
      <c r="AYS15"/>
      <c r="AYT15"/>
      <c r="AYU15"/>
      <c r="AYV15"/>
      <c r="AYW15"/>
      <c r="AYX15"/>
      <c r="AYY15"/>
      <c r="AYZ15"/>
      <c r="AZA15"/>
      <c r="AZB15"/>
      <c r="AZC15"/>
      <c r="AZD15"/>
      <c r="AZE15"/>
      <c r="AZF15"/>
      <c r="AZG15"/>
      <c r="AZH15"/>
      <c r="AZI15"/>
      <c r="AZJ15"/>
      <c r="AZK15"/>
      <c r="AZL15"/>
      <c r="AZM15"/>
      <c r="AZN15"/>
      <c r="AZO15"/>
      <c r="AZP15"/>
      <c r="AZQ15"/>
      <c r="AZR15"/>
      <c r="AZS15"/>
      <c r="AZT15"/>
      <c r="AZU15"/>
      <c r="AZV15"/>
      <c r="AZW15"/>
      <c r="AZX15"/>
      <c r="AZY15"/>
      <c r="AZZ15"/>
      <c r="BAA15"/>
      <c r="BAB15"/>
      <c r="BAC15"/>
      <c r="BAD15"/>
      <c r="BAE15"/>
      <c r="BAF15"/>
      <c r="BAG15"/>
      <c r="BAH15"/>
      <c r="BAI15"/>
      <c r="BAJ15"/>
      <c r="BAK15"/>
      <c r="BAL15"/>
      <c r="BAM15"/>
      <c r="BAN15"/>
      <c r="BAO15"/>
      <c r="BAP15"/>
      <c r="BAQ15"/>
      <c r="BAR15"/>
      <c r="BAS15"/>
      <c r="BAT15"/>
      <c r="BAU15"/>
      <c r="BAV15"/>
      <c r="BAW15"/>
      <c r="BAX15"/>
      <c r="BAY15"/>
      <c r="BAZ15"/>
      <c r="BBA15"/>
      <c r="BBB15"/>
      <c r="BBC15"/>
      <c r="BBD15"/>
      <c r="BBE15"/>
      <c r="BBF15"/>
      <c r="BBG15"/>
      <c r="BBH15"/>
      <c r="BBI15"/>
      <c r="BBJ15"/>
      <c r="BBK15"/>
      <c r="BBL15"/>
      <c r="BBM15"/>
      <c r="BBN15"/>
      <c r="BBO15"/>
      <c r="BBP15"/>
      <c r="BBQ15"/>
      <c r="BBR15"/>
      <c r="BBS15"/>
      <c r="BBT15"/>
      <c r="BBU15"/>
      <c r="BBV15"/>
      <c r="BBW15"/>
      <c r="BBX15"/>
      <c r="BBY15"/>
      <c r="BBZ15"/>
      <c r="BCA15"/>
      <c r="BCB15"/>
      <c r="BCC15"/>
      <c r="BCD15"/>
      <c r="BCE15"/>
      <c r="BCF15"/>
      <c r="BCG15"/>
      <c r="BCH15"/>
      <c r="BCI15"/>
      <c r="BCJ15"/>
      <c r="BCK15"/>
      <c r="BCL15"/>
      <c r="BCM15"/>
      <c r="BCN15"/>
      <c r="BCO15"/>
      <c r="BCP15"/>
      <c r="BCQ15"/>
      <c r="BCR15"/>
      <c r="BCS15"/>
      <c r="BCT15"/>
      <c r="BCU15"/>
      <c r="BCV15"/>
      <c r="BCW15"/>
      <c r="BCX15"/>
      <c r="BCY15"/>
      <c r="BCZ15"/>
      <c r="BDA15"/>
      <c r="BDB15"/>
      <c r="BDC15"/>
      <c r="BDD15"/>
      <c r="BDE15"/>
      <c r="BDF15"/>
      <c r="BDG15"/>
      <c r="BDH15"/>
      <c r="BDI15"/>
      <c r="BDJ15"/>
      <c r="BDK15"/>
      <c r="BDL15"/>
      <c r="BDM15"/>
      <c r="BDN15"/>
      <c r="BDO15"/>
      <c r="BDP15"/>
      <c r="BDQ15"/>
      <c r="BDR15"/>
      <c r="BDS15"/>
      <c r="BDT15"/>
      <c r="BDU15"/>
      <c r="BDV15"/>
      <c r="BDW15"/>
      <c r="BDX15"/>
      <c r="BDY15"/>
      <c r="BDZ15"/>
      <c r="BEA15"/>
      <c r="BEB15"/>
      <c r="BEC15"/>
      <c r="BED15"/>
      <c r="BEE15"/>
      <c r="BEF15"/>
      <c r="BEG15"/>
      <c r="BEH15"/>
      <c r="BEI15"/>
      <c r="BEJ15"/>
      <c r="BEK15"/>
      <c r="BEL15"/>
      <c r="BEM15"/>
      <c r="BEN15"/>
      <c r="BEO15"/>
      <c r="BEP15"/>
      <c r="BEQ15"/>
      <c r="BER15"/>
      <c r="BES15"/>
      <c r="BET15"/>
      <c r="BEU15"/>
      <c r="BEV15"/>
      <c r="BEW15"/>
      <c r="BEX15"/>
      <c r="BEY15"/>
      <c r="BEZ15"/>
      <c r="BFA15"/>
      <c r="BFB15"/>
      <c r="BFC15"/>
      <c r="BFD15"/>
      <c r="BFE15"/>
      <c r="BFF15"/>
      <c r="BFG15"/>
      <c r="BFH15"/>
      <c r="BFI15"/>
      <c r="BFJ15"/>
      <c r="BFK15"/>
      <c r="BFL15"/>
      <c r="BFM15"/>
      <c r="BFN15"/>
      <c r="BFO15"/>
      <c r="BFP15"/>
      <c r="BFQ15"/>
      <c r="BFR15"/>
      <c r="BFS15"/>
      <c r="BFT15"/>
      <c r="BFU15"/>
      <c r="BFV15"/>
      <c r="BFW15"/>
      <c r="BFX15"/>
      <c r="BFY15"/>
      <c r="BFZ15"/>
      <c r="BGA15"/>
      <c r="BGB15"/>
      <c r="BGC15"/>
      <c r="BGD15"/>
      <c r="BGE15"/>
      <c r="BGF15"/>
      <c r="BGG15"/>
      <c r="BGH15"/>
      <c r="BGI15"/>
      <c r="BGJ15"/>
      <c r="BGK15"/>
      <c r="BGL15"/>
      <c r="BGM15"/>
      <c r="BGN15"/>
      <c r="BGO15"/>
      <c r="BGP15"/>
      <c r="BGQ15"/>
      <c r="BGR15"/>
      <c r="BGS15"/>
      <c r="BGT15"/>
      <c r="BGU15"/>
      <c r="BGV15"/>
      <c r="BGW15"/>
      <c r="BGX15"/>
      <c r="BGY15"/>
      <c r="BGZ15"/>
      <c r="BHA15"/>
      <c r="BHB15"/>
      <c r="BHC15"/>
      <c r="BHD15"/>
      <c r="BHE15"/>
      <c r="BHF15"/>
      <c r="BHG15"/>
      <c r="BHH15"/>
      <c r="BHI15"/>
      <c r="BHJ15"/>
      <c r="BHK15"/>
      <c r="BHL15"/>
      <c r="BHM15"/>
      <c r="BHN15"/>
      <c r="BHO15"/>
      <c r="BHP15"/>
      <c r="BHQ15"/>
      <c r="BHR15"/>
      <c r="BHS15"/>
      <c r="BHT15"/>
      <c r="BHU15"/>
      <c r="BHV15"/>
      <c r="BHW15"/>
      <c r="BHX15"/>
      <c r="BHY15"/>
      <c r="BHZ15"/>
      <c r="BIA15"/>
      <c r="BIB15"/>
      <c r="BIC15"/>
      <c r="BID15"/>
      <c r="BIE15"/>
      <c r="BIF15"/>
      <c r="BIG15"/>
      <c r="BIH15"/>
      <c r="BII15"/>
      <c r="BIJ15"/>
      <c r="BIK15"/>
      <c r="BIL15"/>
      <c r="BIM15"/>
      <c r="BIN15"/>
      <c r="BIO15"/>
      <c r="BIP15"/>
      <c r="BIQ15"/>
      <c r="BIR15"/>
      <c r="BIS15"/>
      <c r="BIT15"/>
      <c r="BIU15"/>
      <c r="BIV15"/>
      <c r="BIW15"/>
      <c r="BIX15"/>
      <c r="BIY15"/>
      <c r="BIZ15"/>
      <c r="BJA15"/>
      <c r="BJB15"/>
      <c r="BJC15"/>
      <c r="BJD15"/>
      <c r="BJE15"/>
      <c r="BJF15"/>
      <c r="BJG15"/>
      <c r="BJH15"/>
      <c r="BJI15"/>
      <c r="BJJ15"/>
      <c r="BJK15"/>
      <c r="BJL15"/>
      <c r="BJM15"/>
      <c r="BJN15"/>
      <c r="BJO15"/>
      <c r="BJP15"/>
      <c r="BJQ15"/>
      <c r="BJR15"/>
      <c r="BJS15"/>
      <c r="BJT15"/>
      <c r="BJU15"/>
      <c r="BJV15"/>
      <c r="BJW15"/>
      <c r="BJX15"/>
      <c r="BJY15"/>
      <c r="BJZ15"/>
      <c r="BKA15"/>
      <c r="BKB15"/>
      <c r="BKC15"/>
      <c r="BKD15"/>
      <c r="BKE15"/>
      <c r="BKF15"/>
      <c r="BKG15"/>
      <c r="BKH15"/>
      <c r="BKI15"/>
      <c r="BKJ15"/>
      <c r="BKK15"/>
      <c r="BKL15"/>
      <c r="BKM15"/>
      <c r="BKN15"/>
      <c r="BKO15"/>
      <c r="BKP15"/>
      <c r="BKQ15"/>
      <c r="BKR15"/>
      <c r="BKS15"/>
      <c r="BKT15"/>
      <c r="BKU15"/>
      <c r="BKV15"/>
      <c r="BKW15"/>
      <c r="BKX15"/>
      <c r="BKY15"/>
      <c r="BKZ15"/>
      <c r="BLA15"/>
      <c r="BLB15"/>
      <c r="BLC15"/>
      <c r="BLD15"/>
      <c r="BLE15"/>
      <c r="BLF15"/>
      <c r="BLG15"/>
      <c r="BLH15"/>
      <c r="BLI15"/>
      <c r="BLJ15"/>
      <c r="BLK15"/>
      <c r="BLL15"/>
      <c r="BLM15"/>
      <c r="BLN15"/>
      <c r="BLO15"/>
      <c r="BLP15"/>
      <c r="BLQ15"/>
      <c r="BLR15"/>
      <c r="BLS15"/>
      <c r="BLT15"/>
      <c r="BLU15"/>
      <c r="BLV15"/>
      <c r="BLW15"/>
      <c r="BLX15"/>
      <c r="BLY15"/>
      <c r="BLZ15"/>
      <c r="BMA15"/>
      <c r="BMB15"/>
      <c r="BMC15"/>
      <c r="BMD15"/>
      <c r="BME15"/>
      <c r="BMF15"/>
      <c r="BMG15"/>
      <c r="BMH15"/>
      <c r="BMI15"/>
      <c r="BMJ15"/>
      <c r="BMK15"/>
      <c r="BML15"/>
      <c r="BMM15"/>
      <c r="BMN15"/>
      <c r="BMO15"/>
      <c r="BMP15"/>
      <c r="BMQ15"/>
      <c r="BMR15"/>
      <c r="BMS15"/>
      <c r="BMT15"/>
      <c r="BMU15"/>
      <c r="BMV15"/>
      <c r="BMW15"/>
      <c r="BMX15"/>
      <c r="BMY15"/>
      <c r="BMZ15"/>
      <c r="BNA15"/>
      <c r="BNB15"/>
      <c r="BNC15"/>
      <c r="BND15"/>
      <c r="BNE15"/>
      <c r="BNF15"/>
      <c r="BNG15"/>
      <c r="BNH15"/>
      <c r="BNI15"/>
      <c r="BNJ15"/>
      <c r="BNK15"/>
      <c r="BNL15"/>
      <c r="BNM15"/>
      <c r="BNN15"/>
      <c r="BNO15"/>
      <c r="BNP15"/>
      <c r="BNQ15"/>
      <c r="BNR15"/>
      <c r="BNS15"/>
      <c r="BNT15"/>
      <c r="BNU15"/>
      <c r="BNV15"/>
      <c r="BNW15"/>
      <c r="BNX15"/>
      <c r="BNY15"/>
      <c r="BNZ15"/>
      <c r="BOA15"/>
      <c r="BOB15"/>
      <c r="BOC15"/>
      <c r="BOD15"/>
      <c r="BOE15"/>
      <c r="BOF15"/>
      <c r="BOG15"/>
      <c r="BOH15"/>
      <c r="BOI15"/>
      <c r="BOJ15"/>
      <c r="BOK15"/>
      <c r="BOL15"/>
      <c r="BOM15"/>
      <c r="BON15"/>
      <c r="BOO15"/>
      <c r="BOP15"/>
      <c r="BOQ15"/>
      <c r="BOR15"/>
      <c r="BOS15"/>
      <c r="BOT15"/>
      <c r="BOU15"/>
      <c r="BOV15"/>
      <c r="BOW15"/>
      <c r="BOX15"/>
      <c r="BOY15"/>
      <c r="BOZ15"/>
      <c r="BPA15"/>
      <c r="BPB15"/>
      <c r="BPC15"/>
      <c r="BPD15"/>
      <c r="BPE15"/>
      <c r="BPF15"/>
      <c r="BPG15"/>
      <c r="BPH15"/>
      <c r="BPI15"/>
      <c r="BPJ15"/>
      <c r="BPK15"/>
      <c r="BPL15"/>
      <c r="BPM15"/>
      <c r="BPN15"/>
      <c r="BPO15"/>
      <c r="BPP15"/>
      <c r="BPQ15"/>
      <c r="BPR15"/>
      <c r="BPS15"/>
      <c r="BPT15"/>
      <c r="BPU15"/>
      <c r="BPV15"/>
      <c r="BPW15"/>
      <c r="BPX15"/>
      <c r="BPY15"/>
      <c r="BPZ15"/>
      <c r="BQA15"/>
      <c r="BQB15"/>
      <c r="BQC15"/>
      <c r="BQD15"/>
      <c r="BQE15"/>
      <c r="BQF15"/>
      <c r="BQG15"/>
      <c r="BQH15"/>
      <c r="BQI15"/>
      <c r="BQJ15"/>
      <c r="BQK15"/>
      <c r="BQL15"/>
      <c r="BQM15"/>
      <c r="BQN15"/>
      <c r="BQO15"/>
      <c r="BQP15"/>
      <c r="BQQ15"/>
      <c r="BQR15"/>
      <c r="BQS15"/>
      <c r="BQT15"/>
      <c r="BQU15"/>
      <c r="BQV15"/>
      <c r="BQW15"/>
      <c r="BQX15"/>
      <c r="BQY15"/>
      <c r="BQZ15"/>
      <c r="BRA15"/>
      <c r="BRB15"/>
      <c r="BRC15"/>
      <c r="BRD15"/>
      <c r="BRE15"/>
      <c r="BRF15"/>
      <c r="BRG15"/>
      <c r="BRH15"/>
      <c r="BRI15"/>
      <c r="BRJ15"/>
      <c r="BRK15"/>
      <c r="BRL15"/>
      <c r="BRM15"/>
      <c r="BRN15"/>
      <c r="BRO15"/>
      <c r="BRP15"/>
      <c r="BRQ15"/>
      <c r="BRR15"/>
      <c r="BRS15"/>
      <c r="BRT15"/>
      <c r="BRU15"/>
      <c r="BRV15"/>
      <c r="BRW15"/>
      <c r="BRX15"/>
      <c r="BRY15"/>
      <c r="BRZ15"/>
      <c r="BSA15"/>
      <c r="BSB15"/>
      <c r="BSC15"/>
      <c r="BSD15"/>
      <c r="BSE15"/>
      <c r="BSF15"/>
      <c r="BSG15"/>
      <c r="BSH15"/>
      <c r="BSI15"/>
      <c r="BSJ15"/>
      <c r="BSK15"/>
      <c r="BSL15"/>
      <c r="BSM15"/>
      <c r="BSN15"/>
      <c r="BSO15"/>
      <c r="BSP15"/>
      <c r="BSQ15"/>
      <c r="BSR15"/>
      <c r="BSS15"/>
      <c r="BST15"/>
      <c r="BSU15"/>
      <c r="BSV15"/>
      <c r="BSW15"/>
      <c r="BSX15"/>
      <c r="BSY15"/>
      <c r="BSZ15"/>
      <c r="BTA15"/>
      <c r="BTB15"/>
      <c r="BTC15"/>
      <c r="BTD15"/>
      <c r="BTE15"/>
      <c r="BTF15"/>
      <c r="BTG15"/>
      <c r="BTH15"/>
      <c r="BTI15"/>
      <c r="BTJ15"/>
      <c r="BTK15"/>
      <c r="BTL15"/>
      <c r="BTM15"/>
      <c r="BTN15"/>
      <c r="BTO15"/>
      <c r="BTP15"/>
      <c r="BTQ15"/>
      <c r="BTR15"/>
      <c r="BTS15"/>
      <c r="BTT15"/>
      <c r="BTU15"/>
      <c r="BTV15"/>
      <c r="BTW15"/>
      <c r="BTX15"/>
      <c r="BTY15"/>
      <c r="BTZ15"/>
      <c r="BUA15"/>
      <c r="BUB15"/>
      <c r="BUC15"/>
      <c r="BUD15"/>
      <c r="BUE15"/>
      <c r="BUF15"/>
      <c r="BUG15"/>
      <c r="BUH15"/>
      <c r="BUI15"/>
      <c r="BUJ15"/>
      <c r="BUK15"/>
      <c r="BUL15"/>
      <c r="BUM15"/>
      <c r="BUN15"/>
      <c r="BUO15"/>
      <c r="BUP15"/>
      <c r="BUQ15"/>
      <c r="BUR15"/>
      <c r="BUS15"/>
      <c r="BUT15"/>
      <c r="BUU15"/>
      <c r="BUV15"/>
      <c r="BUW15"/>
      <c r="BUX15"/>
      <c r="BUY15"/>
      <c r="BUZ15"/>
      <c r="BVA15"/>
      <c r="BVB15"/>
      <c r="BVC15"/>
      <c r="BVD15"/>
      <c r="BVE15"/>
      <c r="BVF15"/>
      <c r="BVG15"/>
      <c r="BVH15"/>
      <c r="BVI15"/>
      <c r="BVJ15"/>
      <c r="BVK15"/>
      <c r="BVL15"/>
      <c r="BVM15"/>
      <c r="BVN15"/>
      <c r="BVO15"/>
      <c r="BVP15"/>
      <c r="BVQ15"/>
      <c r="BVR15"/>
      <c r="BVS15"/>
      <c r="BVT15"/>
      <c r="BVU15"/>
      <c r="BVV15"/>
      <c r="BVW15"/>
      <c r="BVX15"/>
      <c r="BVY15"/>
      <c r="BVZ15"/>
      <c r="BWA15"/>
      <c r="BWB15"/>
      <c r="BWC15"/>
      <c r="BWD15"/>
      <c r="BWE15"/>
      <c r="BWF15"/>
      <c r="BWG15"/>
      <c r="BWH15"/>
      <c r="BWI15"/>
      <c r="BWJ15"/>
      <c r="BWK15"/>
      <c r="BWL15"/>
      <c r="BWM15"/>
      <c r="BWN15"/>
      <c r="BWO15"/>
      <c r="BWP15"/>
      <c r="BWQ15"/>
      <c r="BWR15"/>
      <c r="BWS15"/>
      <c r="BWT15"/>
      <c r="BWU15"/>
      <c r="BWV15"/>
      <c r="BWW15"/>
      <c r="BWX15"/>
      <c r="BWY15"/>
      <c r="BWZ15"/>
      <c r="BXA15"/>
      <c r="BXB15"/>
      <c r="BXC15"/>
      <c r="BXD15"/>
      <c r="BXE15"/>
      <c r="BXF15"/>
      <c r="BXG15"/>
      <c r="BXH15"/>
      <c r="BXI15"/>
      <c r="BXJ15"/>
      <c r="BXK15"/>
      <c r="BXL15"/>
      <c r="BXM15"/>
      <c r="BXN15"/>
      <c r="BXO15"/>
      <c r="BXP15"/>
      <c r="BXQ15"/>
      <c r="BXR15"/>
      <c r="BXS15"/>
      <c r="BXT15"/>
      <c r="BXU15"/>
      <c r="BXV15"/>
      <c r="BXW15"/>
      <c r="BXX15"/>
      <c r="BXY15"/>
      <c r="BXZ15"/>
      <c r="BYA15"/>
      <c r="BYB15"/>
      <c r="BYC15"/>
      <c r="BYD15"/>
      <c r="BYE15"/>
      <c r="BYF15"/>
      <c r="BYG15"/>
      <c r="BYH15"/>
      <c r="BYI15"/>
      <c r="BYJ15"/>
      <c r="BYK15"/>
      <c r="BYL15"/>
      <c r="BYM15"/>
      <c r="BYN15"/>
      <c r="BYO15"/>
      <c r="BYP15"/>
      <c r="BYQ15"/>
      <c r="BYR15"/>
      <c r="BYS15"/>
      <c r="BYT15"/>
      <c r="BYU15"/>
      <c r="BYV15"/>
      <c r="BYW15"/>
      <c r="BYX15"/>
      <c r="BYY15"/>
      <c r="BYZ15"/>
      <c r="BZA15"/>
      <c r="BZB15"/>
      <c r="BZC15"/>
      <c r="BZD15"/>
      <c r="BZE15"/>
      <c r="BZF15"/>
      <c r="BZG15"/>
      <c r="BZH15"/>
      <c r="BZI15"/>
      <c r="BZJ15"/>
      <c r="BZK15"/>
      <c r="BZL15"/>
      <c r="BZM15"/>
      <c r="BZN15"/>
      <c r="BZO15"/>
      <c r="BZP15"/>
      <c r="BZQ15"/>
      <c r="BZR15"/>
      <c r="BZS15"/>
      <c r="BZT15"/>
      <c r="BZU15"/>
      <c r="BZV15"/>
      <c r="BZW15"/>
      <c r="BZX15"/>
      <c r="BZY15"/>
      <c r="BZZ15"/>
      <c r="CAA15"/>
      <c r="CAB15"/>
      <c r="CAC15"/>
      <c r="CAD15"/>
      <c r="CAE15"/>
      <c r="CAF15"/>
      <c r="CAG15"/>
      <c r="CAH15"/>
      <c r="CAI15"/>
      <c r="CAJ15"/>
      <c r="CAK15"/>
      <c r="CAL15"/>
      <c r="CAM15"/>
      <c r="CAN15"/>
      <c r="CAO15"/>
      <c r="CAP15"/>
      <c r="CAQ15"/>
      <c r="CAR15"/>
      <c r="CAS15"/>
      <c r="CAT15"/>
      <c r="CAU15"/>
      <c r="CAV15"/>
      <c r="CAW15"/>
      <c r="CAX15"/>
      <c r="CAY15"/>
      <c r="CAZ15"/>
      <c r="CBA15"/>
      <c r="CBB15"/>
      <c r="CBC15"/>
      <c r="CBD15"/>
      <c r="CBE15"/>
      <c r="CBF15"/>
      <c r="CBG15"/>
      <c r="CBH15"/>
      <c r="CBI15"/>
      <c r="CBJ15"/>
      <c r="CBK15"/>
      <c r="CBL15"/>
      <c r="CBM15"/>
      <c r="CBN15"/>
      <c r="CBO15"/>
      <c r="CBP15"/>
      <c r="CBQ15"/>
      <c r="CBR15"/>
      <c r="CBS15"/>
      <c r="CBT15"/>
      <c r="CBU15"/>
      <c r="CBV15"/>
      <c r="CBW15"/>
      <c r="CBX15"/>
      <c r="CBY15"/>
      <c r="CBZ15"/>
      <c r="CCA15"/>
      <c r="CCB15"/>
      <c r="CCC15"/>
      <c r="CCD15"/>
      <c r="CCE15"/>
      <c r="CCF15"/>
      <c r="CCG15"/>
      <c r="CCH15"/>
      <c r="CCI15"/>
      <c r="CCJ15"/>
      <c r="CCK15"/>
      <c r="CCL15"/>
      <c r="CCM15"/>
      <c r="CCN15"/>
      <c r="CCO15"/>
      <c r="CCP15"/>
      <c r="CCQ15"/>
      <c r="CCR15"/>
      <c r="CCS15"/>
      <c r="CCT15"/>
      <c r="CCU15"/>
      <c r="CCV15"/>
      <c r="CCW15"/>
      <c r="CCX15"/>
      <c r="CCY15"/>
      <c r="CCZ15"/>
      <c r="CDA15"/>
      <c r="CDB15"/>
      <c r="CDC15"/>
      <c r="CDD15"/>
      <c r="CDE15"/>
      <c r="CDF15"/>
      <c r="CDG15"/>
      <c r="CDH15"/>
      <c r="CDI15"/>
      <c r="CDJ15"/>
      <c r="CDK15"/>
      <c r="CDL15"/>
      <c r="CDM15"/>
      <c r="CDN15"/>
      <c r="CDO15"/>
      <c r="CDP15"/>
      <c r="CDQ15"/>
      <c r="CDR15"/>
      <c r="CDS15"/>
      <c r="CDT15"/>
      <c r="CDU15"/>
      <c r="CDV15"/>
      <c r="CDW15"/>
      <c r="CDX15"/>
      <c r="CDY15"/>
      <c r="CDZ15"/>
      <c r="CEA15"/>
      <c r="CEB15"/>
      <c r="CEC15"/>
      <c r="CED15"/>
      <c r="CEE15"/>
      <c r="CEF15"/>
      <c r="CEG15"/>
      <c r="CEH15"/>
      <c r="CEI15"/>
      <c r="CEJ15"/>
      <c r="CEK15"/>
      <c r="CEL15"/>
      <c r="CEM15"/>
      <c r="CEN15"/>
      <c r="CEO15"/>
      <c r="CEP15"/>
      <c r="CEQ15"/>
      <c r="CER15"/>
      <c r="CES15"/>
      <c r="CET15"/>
      <c r="CEU15"/>
      <c r="CEV15"/>
      <c r="CEW15"/>
      <c r="CEX15"/>
      <c r="CEY15"/>
      <c r="CEZ15"/>
      <c r="CFA15"/>
      <c r="CFB15"/>
      <c r="CFC15"/>
      <c r="CFD15"/>
      <c r="CFE15"/>
      <c r="CFF15"/>
      <c r="CFG15"/>
      <c r="CFH15"/>
      <c r="CFI15"/>
      <c r="CFJ15"/>
      <c r="CFK15"/>
      <c r="CFL15"/>
      <c r="CFM15"/>
      <c r="CFN15"/>
      <c r="CFO15"/>
      <c r="CFP15"/>
      <c r="CFQ15"/>
      <c r="CFR15"/>
      <c r="CFS15"/>
      <c r="CFT15"/>
      <c r="CFU15"/>
      <c r="CFV15"/>
      <c r="CFW15"/>
      <c r="CFX15"/>
      <c r="CFY15"/>
      <c r="CFZ15"/>
      <c r="CGA15"/>
      <c r="CGB15"/>
      <c r="CGC15"/>
      <c r="CGD15"/>
      <c r="CGE15"/>
      <c r="CGF15"/>
      <c r="CGG15"/>
      <c r="CGH15"/>
      <c r="CGI15"/>
      <c r="CGJ15"/>
      <c r="CGK15"/>
      <c r="CGL15"/>
      <c r="CGM15"/>
      <c r="CGN15"/>
      <c r="CGO15"/>
      <c r="CGP15"/>
      <c r="CGQ15"/>
      <c r="CGR15"/>
      <c r="CGS15"/>
      <c r="CGT15"/>
      <c r="CGU15"/>
      <c r="CGV15"/>
      <c r="CGW15"/>
      <c r="CGX15"/>
      <c r="CGY15"/>
      <c r="CGZ15"/>
      <c r="CHA15"/>
      <c r="CHB15"/>
      <c r="CHC15"/>
      <c r="CHD15"/>
      <c r="CHE15"/>
      <c r="CHF15"/>
      <c r="CHG15"/>
      <c r="CHH15"/>
      <c r="CHI15"/>
      <c r="CHJ15"/>
      <c r="CHK15"/>
      <c r="CHL15"/>
      <c r="CHM15"/>
      <c r="CHN15"/>
      <c r="CHO15"/>
      <c r="CHP15"/>
      <c r="CHQ15"/>
      <c r="CHR15"/>
      <c r="CHS15"/>
      <c r="CHT15"/>
      <c r="CHU15"/>
      <c r="CHV15"/>
      <c r="CHW15"/>
      <c r="CHX15"/>
      <c r="CHY15"/>
      <c r="CHZ15"/>
      <c r="CIA15"/>
      <c r="CIB15"/>
      <c r="CIC15"/>
      <c r="CID15"/>
      <c r="CIE15"/>
      <c r="CIF15"/>
      <c r="CIG15"/>
      <c r="CIH15"/>
      <c r="CII15"/>
      <c r="CIJ15"/>
      <c r="CIK15"/>
      <c r="CIL15"/>
      <c r="CIM15"/>
      <c r="CIN15"/>
      <c r="CIO15"/>
      <c r="CIP15"/>
      <c r="CIQ15"/>
      <c r="CIR15"/>
      <c r="CIS15"/>
      <c r="CIT15"/>
      <c r="CIU15"/>
      <c r="CIV15"/>
      <c r="CIW15"/>
      <c r="CIX15"/>
      <c r="CIY15"/>
      <c r="CIZ15"/>
      <c r="CJA15"/>
      <c r="CJB15"/>
      <c r="CJC15"/>
      <c r="CJD15"/>
      <c r="CJE15"/>
      <c r="CJF15"/>
      <c r="CJG15"/>
      <c r="CJH15"/>
      <c r="CJI15"/>
      <c r="CJJ15"/>
      <c r="CJK15"/>
      <c r="CJL15"/>
      <c r="CJM15"/>
      <c r="CJN15"/>
      <c r="CJO15"/>
      <c r="CJP15"/>
      <c r="CJQ15"/>
      <c r="CJR15"/>
      <c r="CJS15"/>
      <c r="CJT15"/>
      <c r="CJU15"/>
      <c r="CJV15"/>
      <c r="CJW15"/>
      <c r="CJX15"/>
      <c r="CJY15"/>
      <c r="CJZ15"/>
      <c r="CKA15"/>
      <c r="CKB15"/>
      <c r="CKC15"/>
      <c r="CKD15"/>
      <c r="CKE15"/>
      <c r="CKF15"/>
      <c r="CKG15"/>
      <c r="CKH15"/>
      <c r="CKI15"/>
      <c r="CKJ15"/>
      <c r="CKK15"/>
      <c r="CKL15"/>
      <c r="CKM15"/>
      <c r="CKN15"/>
      <c r="CKO15"/>
      <c r="CKP15"/>
      <c r="CKQ15"/>
      <c r="CKR15"/>
      <c r="CKS15"/>
      <c r="CKT15"/>
      <c r="CKU15"/>
      <c r="CKV15"/>
      <c r="CKW15"/>
      <c r="CKX15"/>
      <c r="CKY15"/>
      <c r="CKZ15"/>
      <c r="CLA15"/>
      <c r="CLB15"/>
      <c r="CLC15"/>
      <c r="CLD15"/>
      <c r="CLE15"/>
      <c r="CLF15"/>
      <c r="CLG15"/>
      <c r="CLH15"/>
      <c r="CLI15"/>
      <c r="CLJ15"/>
      <c r="CLK15"/>
      <c r="CLL15"/>
      <c r="CLM15"/>
      <c r="CLN15"/>
      <c r="CLO15"/>
      <c r="CLP15"/>
      <c r="CLQ15"/>
      <c r="CLR15"/>
      <c r="CLS15"/>
      <c r="CLT15"/>
      <c r="CLU15"/>
      <c r="CLV15"/>
      <c r="CLW15"/>
      <c r="CLX15"/>
      <c r="CLY15"/>
      <c r="CLZ15"/>
      <c r="CMA15"/>
      <c r="CMB15"/>
      <c r="CMC15"/>
      <c r="CMD15"/>
      <c r="CME15"/>
      <c r="CMF15"/>
      <c r="CMG15"/>
      <c r="CMH15"/>
      <c r="CMI15"/>
      <c r="CMJ15"/>
      <c r="CMK15"/>
      <c r="CML15"/>
      <c r="CMM15"/>
      <c r="CMN15"/>
      <c r="CMO15"/>
      <c r="CMP15"/>
      <c r="CMQ15"/>
      <c r="CMR15"/>
      <c r="CMS15"/>
      <c r="CMT15"/>
      <c r="CMU15"/>
      <c r="CMV15"/>
      <c r="CMW15"/>
      <c r="CMX15"/>
      <c r="CMY15"/>
      <c r="CMZ15"/>
      <c r="CNA15"/>
      <c r="CNB15"/>
      <c r="CNC15"/>
      <c r="CND15"/>
      <c r="CNE15"/>
      <c r="CNF15"/>
      <c r="CNG15"/>
      <c r="CNH15"/>
      <c r="CNI15"/>
      <c r="CNJ15"/>
      <c r="CNK15"/>
      <c r="CNL15"/>
      <c r="CNM15"/>
      <c r="CNN15"/>
      <c r="CNO15"/>
      <c r="CNP15"/>
      <c r="CNQ15"/>
      <c r="CNR15"/>
      <c r="CNS15"/>
      <c r="CNT15"/>
      <c r="CNU15"/>
      <c r="CNV15"/>
      <c r="CNW15"/>
      <c r="CNX15"/>
      <c r="CNY15"/>
      <c r="CNZ15"/>
      <c r="COA15"/>
      <c r="COB15"/>
      <c r="COC15"/>
      <c r="COD15"/>
      <c r="COE15"/>
      <c r="COF15"/>
      <c r="COG15"/>
      <c r="COH15"/>
      <c r="COI15"/>
      <c r="COJ15"/>
      <c r="COK15"/>
      <c r="COL15"/>
      <c r="COM15"/>
      <c r="CON15"/>
      <c r="COO15"/>
      <c r="COP15"/>
      <c r="COQ15"/>
      <c r="COR15"/>
      <c r="COS15"/>
      <c r="COT15"/>
      <c r="COU15"/>
      <c r="COV15"/>
      <c r="COW15"/>
      <c r="COX15"/>
      <c r="COY15"/>
      <c r="COZ15"/>
      <c r="CPA15"/>
      <c r="CPB15"/>
      <c r="CPC15"/>
      <c r="CPD15"/>
      <c r="CPE15"/>
      <c r="CPF15"/>
      <c r="CPG15"/>
      <c r="CPH15"/>
      <c r="CPI15"/>
      <c r="CPJ15"/>
      <c r="CPK15"/>
      <c r="CPL15"/>
      <c r="CPM15"/>
      <c r="CPN15"/>
      <c r="CPO15"/>
      <c r="CPP15"/>
      <c r="CPQ15"/>
      <c r="CPR15"/>
      <c r="CPS15"/>
      <c r="CPT15"/>
      <c r="CPU15"/>
      <c r="CPV15"/>
      <c r="CPW15"/>
      <c r="CPX15"/>
      <c r="CPY15"/>
      <c r="CPZ15"/>
      <c r="CQA15"/>
      <c r="CQB15"/>
      <c r="CQC15"/>
      <c r="CQD15"/>
      <c r="CQE15"/>
      <c r="CQF15"/>
      <c r="CQG15"/>
      <c r="CQH15"/>
      <c r="CQI15"/>
      <c r="CQJ15"/>
      <c r="CQK15"/>
      <c r="CQL15"/>
      <c r="CQM15"/>
      <c r="CQN15"/>
      <c r="CQO15"/>
      <c r="CQP15"/>
      <c r="CQQ15"/>
      <c r="CQR15"/>
      <c r="CQS15"/>
      <c r="CQT15"/>
      <c r="CQU15"/>
      <c r="CQV15"/>
      <c r="CQW15"/>
      <c r="CQX15"/>
      <c r="CQY15"/>
      <c r="CQZ15"/>
      <c r="CRA15"/>
      <c r="CRB15"/>
      <c r="CRC15"/>
      <c r="CRD15"/>
      <c r="CRE15"/>
      <c r="CRF15"/>
      <c r="CRG15"/>
      <c r="CRH15"/>
      <c r="CRI15"/>
      <c r="CRJ15"/>
      <c r="CRK15"/>
      <c r="CRL15"/>
      <c r="CRM15"/>
      <c r="CRN15"/>
      <c r="CRO15"/>
      <c r="CRP15"/>
      <c r="CRQ15"/>
      <c r="CRR15"/>
      <c r="CRS15"/>
      <c r="CRT15"/>
      <c r="CRU15"/>
      <c r="CRV15"/>
      <c r="CRW15"/>
      <c r="CRX15"/>
      <c r="CRY15"/>
      <c r="CRZ15"/>
      <c r="CSA15"/>
      <c r="CSB15"/>
      <c r="CSC15"/>
      <c r="CSD15"/>
      <c r="CSE15"/>
      <c r="CSF15"/>
      <c r="CSG15"/>
      <c r="CSH15"/>
      <c r="CSI15"/>
      <c r="CSJ15"/>
      <c r="CSK15"/>
      <c r="CSL15"/>
      <c r="CSM15"/>
      <c r="CSN15"/>
      <c r="CSO15"/>
      <c r="CSP15"/>
      <c r="CSQ15"/>
      <c r="CSR15"/>
      <c r="CSS15"/>
      <c r="CST15"/>
      <c r="CSU15"/>
      <c r="CSV15"/>
      <c r="CSW15"/>
      <c r="CSX15"/>
      <c r="CSY15"/>
      <c r="CSZ15"/>
      <c r="CTA15"/>
      <c r="CTB15"/>
      <c r="CTC15"/>
      <c r="CTD15"/>
      <c r="CTE15"/>
      <c r="CTF15"/>
      <c r="CTG15"/>
      <c r="CTH15"/>
      <c r="CTI15"/>
      <c r="CTJ15"/>
      <c r="CTK15"/>
      <c r="CTL15"/>
      <c r="CTM15"/>
      <c r="CTN15"/>
      <c r="CTO15"/>
      <c r="CTP15"/>
      <c r="CTQ15"/>
      <c r="CTR15"/>
      <c r="CTS15"/>
      <c r="CTT15"/>
      <c r="CTU15"/>
      <c r="CTV15"/>
      <c r="CTW15"/>
      <c r="CTX15"/>
      <c r="CTY15"/>
      <c r="CTZ15"/>
      <c r="CUA15"/>
      <c r="CUB15"/>
      <c r="CUC15"/>
      <c r="CUD15"/>
      <c r="CUE15"/>
      <c r="CUF15"/>
      <c r="CUG15"/>
      <c r="CUH15"/>
      <c r="CUI15"/>
      <c r="CUJ15"/>
      <c r="CUK15"/>
      <c r="CUL15"/>
      <c r="CUM15"/>
      <c r="CUN15"/>
      <c r="CUO15"/>
      <c r="CUP15"/>
      <c r="CUQ15"/>
      <c r="CUR15"/>
      <c r="CUS15"/>
      <c r="CUT15"/>
      <c r="CUU15"/>
      <c r="CUV15"/>
      <c r="CUW15"/>
      <c r="CUX15"/>
      <c r="CUY15"/>
      <c r="CUZ15"/>
      <c r="CVA15"/>
      <c r="CVB15"/>
      <c r="CVC15"/>
      <c r="CVD15"/>
      <c r="CVE15"/>
      <c r="CVF15"/>
      <c r="CVG15"/>
      <c r="CVH15"/>
      <c r="CVI15"/>
      <c r="CVJ15"/>
      <c r="CVK15"/>
      <c r="CVL15"/>
      <c r="CVM15"/>
      <c r="CVN15"/>
      <c r="CVO15"/>
      <c r="CVP15"/>
      <c r="CVQ15"/>
      <c r="CVR15"/>
      <c r="CVS15"/>
      <c r="CVT15"/>
      <c r="CVU15"/>
      <c r="CVV15"/>
      <c r="CVW15"/>
      <c r="CVX15"/>
      <c r="CVY15"/>
      <c r="CVZ15"/>
      <c r="CWA15"/>
      <c r="CWB15"/>
      <c r="CWC15"/>
      <c r="CWD15"/>
      <c r="CWE15"/>
      <c r="CWF15"/>
      <c r="CWG15"/>
      <c r="CWH15"/>
      <c r="CWI15"/>
      <c r="CWJ15"/>
      <c r="CWK15"/>
      <c r="CWL15"/>
      <c r="CWM15"/>
      <c r="CWN15"/>
      <c r="CWO15"/>
      <c r="CWP15"/>
      <c r="CWQ15"/>
      <c r="CWR15"/>
      <c r="CWS15"/>
      <c r="CWT15"/>
      <c r="CWU15"/>
      <c r="CWV15"/>
      <c r="CWW15"/>
      <c r="CWX15"/>
      <c r="CWY15"/>
      <c r="CWZ15"/>
      <c r="CXA15"/>
      <c r="CXB15"/>
      <c r="CXC15"/>
      <c r="CXD15"/>
      <c r="CXE15"/>
      <c r="CXF15"/>
      <c r="CXG15"/>
      <c r="CXH15"/>
      <c r="CXI15"/>
      <c r="CXJ15"/>
      <c r="CXK15"/>
      <c r="CXL15"/>
      <c r="CXM15"/>
      <c r="CXN15"/>
      <c r="CXO15"/>
      <c r="CXP15"/>
      <c r="CXQ15"/>
      <c r="CXR15"/>
      <c r="CXS15"/>
      <c r="CXT15"/>
      <c r="CXU15"/>
      <c r="CXV15"/>
      <c r="CXW15"/>
      <c r="CXX15"/>
      <c r="CXY15"/>
      <c r="CXZ15"/>
      <c r="CYA15"/>
      <c r="CYB15"/>
      <c r="CYC15"/>
      <c r="CYD15"/>
      <c r="CYE15"/>
      <c r="CYF15"/>
      <c r="CYG15"/>
      <c r="CYH15"/>
      <c r="CYI15"/>
      <c r="CYJ15"/>
      <c r="CYK15"/>
      <c r="CYL15"/>
      <c r="CYM15"/>
      <c r="CYN15"/>
      <c r="CYO15"/>
      <c r="CYP15"/>
      <c r="CYQ15"/>
      <c r="CYR15"/>
      <c r="CYS15"/>
      <c r="CYT15"/>
      <c r="CYU15"/>
      <c r="CYV15"/>
      <c r="CYW15"/>
      <c r="CYX15"/>
      <c r="CYY15"/>
      <c r="CYZ15"/>
      <c r="CZA15"/>
      <c r="CZB15"/>
      <c r="CZC15"/>
      <c r="CZD15"/>
      <c r="CZE15"/>
      <c r="CZF15"/>
      <c r="CZG15"/>
      <c r="CZH15"/>
      <c r="CZI15"/>
      <c r="CZJ15"/>
      <c r="CZK15"/>
      <c r="CZL15"/>
      <c r="CZM15"/>
      <c r="CZN15"/>
      <c r="CZO15"/>
      <c r="CZP15"/>
      <c r="CZQ15"/>
      <c r="CZR15"/>
      <c r="CZS15"/>
      <c r="CZT15"/>
      <c r="CZU15"/>
      <c r="CZV15"/>
      <c r="CZW15"/>
      <c r="CZX15"/>
      <c r="CZY15"/>
      <c r="CZZ15"/>
      <c r="DAA15"/>
      <c r="DAB15"/>
      <c r="DAC15"/>
      <c r="DAD15"/>
      <c r="DAE15"/>
      <c r="DAF15"/>
      <c r="DAG15"/>
      <c r="DAH15"/>
      <c r="DAI15"/>
      <c r="DAJ15"/>
      <c r="DAK15"/>
      <c r="DAL15"/>
      <c r="DAM15"/>
      <c r="DAN15"/>
      <c r="DAO15"/>
      <c r="DAP15"/>
      <c r="DAQ15"/>
      <c r="DAR15"/>
      <c r="DAS15"/>
      <c r="DAT15"/>
      <c r="DAU15"/>
      <c r="DAV15"/>
      <c r="DAW15"/>
      <c r="DAX15"/>
      <c r="DAY15"/>
      <c r="DAZ15"/>
      <c r="DBA15"/>
      <c r="DBB15"/>
      <c r="DBC15"/>
      <c r="DBD15"/>
      <c r="DBE15"/>
      <c r="DBF15"/>
      <c r="DBG15"/>
      <c r="DBH15"/>
      <c r="DBI15"/>
      <c r="DBJ15"/>
      <c r="DBK15"/>
      <c r="DBL15"/>
      <c r="DBM15"/>
      <c r="DBN15"/>
      <c r="DBO15"/>
      <c r="DBP15"/>
      <c r="DBQ15"/>
      <c r="DBR15"/>
      <c r="DBS15"/>
      <c r="DBT15"/>
      <c r="DBU15"/>
      <c r="DBV15"/>
      <c r="DBW15"/>
      <c r="DBX15"/>
      <c r="DBY15"/>
      <c r="DBZ15"/>
      <c r="DCA15"/>
      <c r="DCB15"/>
      <c r="DCC15"/>
      <c r="DCD15"/>
      <c r="DCE15"/>
      <c r="DCF15"/>
      <c r="DCG15"/>
      <c r="DCH15"/>
      <c r="DCI15"/>
      <c r="DCJ15"/>
      <c r="DCK15"/>
      <c r="DCL15"/>
      <c r="DCM15"/>
      <c r="DCN15"/>
      <c r="DCO15"/>
      <c r="DCP15"/>
      <c r="DCQ15"/>
      <c r="DCR15"/>
      <c r="DCS15"/>
      <c r="DCT15"/>
      <c r="DCU15"/>
      <c r="DCV15"/>
      <c r="DCW15"/>
      <c r="DCX15"/>
      <c r="DCY15"/>
      <c r="DCZ15"/>
      <c r="DDA15"/>
      <c r="DDB15"/>
      <c r="DDC15"/>
      <c r="DDD15"/>
      <c r="DDE15"/>
      <c r="DDF15"/>
      <c r="DDG15"/>
      <c r="DDH15"/>
      <c r="DDI15"/>
      <c r="DDJ15"/>
      <c r="DDK15"/>
      <c r="DDL15"/>
      <c r="DDM15"/>
      <c r="DDN15"/>
      <c r="DDO15"/>
      <c r="DDP15"/>
      <c r="DDQ15"/>
      <c r="DDR15"/>
      <c r="DDS15"/>
      <c r="DDT15"/>
      <c r="DDU15"/>
      <c r="DDV15"/>
      <c r="DDW15"/>
      <c r="DDX15"/>
      <c r="DDY15"/>
      <c r="DDZ15"/>
      <c r="DEA15"/>
      <c r="DEB15"/>
      <c r="DEC15"/>
      <c r="DED15"/>
      <c r="DEE15"/>
      <c r="DEF15"/>
      <c r="DEG15"/>
      <c r="DEH15"/>
      <c r="DEI15"/>
      <c r="DEJ15"/>
      <c r="DEK15"/>
      <c r="DEL15"/>
      <c r="DEM15"/>
      <c r="DEN15"/>
      <c r="DEO15"/>
      <c r="DEP15"/>
      <c r="DEQ15"/>
      <c r="DER15"/>
      <c r="DES15"/>
      <c r="DET15"/>
      <c r="DEU15"/>
      <c r="DEV15"/>
      <c r="DEW15"/>
      <c r="DEX15"/>
      <c r="DEY15"/>
      <c r="DEZ15"/>
      <c r="DFA15"/>
      <c r="DFB15"/>
      <c r="DFC15"/>
      <c r="DFD15"/>
      <c r="DFE15"/>
      <c r="DFF15"/>
      <c r="DFG15"/>
      <c r="DFH15"/>
      <c r="DFI15"/>
      <c r="DFJ15"/>
      <c r="DFK15"/>
      <c r="DFL15"/>
      <c r="DFM15"/>
      <c r="DFN15"/>
      <c r="DFO15"/>
      <c r="DFP15"/>
      <c r="DFQ15"/>
      <c r="DFR15"/>
      <c r="DFS15"/>
      <c r="DFT15"/>
      <c r="DFU15"/>
      <c r="DFV15"/>
      <c r="DFW15"/>
      <c r="DFX15"/>
      <c r="DFY15"/>
      <c r="DFZ15"/>
      <c r="DGA15"/>
      <c r="DGB15"/>
      <c r="DGC15"/>
      <c r="DGD15"/>
      <c r="DGE15"/>
      <c r="DGF15"/>
      <c r="DGG15"/>
      <c r="DGH15"/>
      <c r="DGI15"/>
      <c r="DGJ15"/>
      <c r="DGK15"/>
      <c r="DGL15"/>
      <c r="DGM15"/>
      <c r="DGN15"/>
      <c r="DGO15"/>
      <c r="DGP15"/>
      <c r="DGQ15"/>
      <c r="DGR15"/>
      <c r="DGS15"/>
      <c r="DGT15"/>
      <c r="DGU15"/>
      <c r="DGV15"/>
      <c r="DGW15"/>
      <c r="DGX15"/>
      <c r="DGY15"/>
      <c r="DGZ15"/>
      <c r="DHA15"/>
      <c r="DHB15"/>
      <c r="DHC15"/>
      <c r="DHD15"/>
      <c r="DHE15"/>
      <c r="DHF15"/>
      <c r="DHG15"/>
      <c r="DHH15"/>
      <c r="DHI15"/>
      <c r="DHJ15"/>
      <c r="DHK15"/>
      <c r="DHL15"/>
      <c r="DHM15"/>
      <c r="DHN15"/>
      <c r="DHO15"/>
      <c r="DHP15"/>
      <c r="DHQ15"/>
      <c r="DHR15"/>
      <c r="DHS15"/>
      <c r="DHT15"/>
      <c r="DHU15"/>
      <c r="DHV15"/>
      <c r="DHW15"/>
      <c r="DHX15"/>
      <c r="DHY15"/>
      <c r="DHZ15"/>
      <c r="DIA15"/>
      <c r="DIB15"/>
      <c r="DIC15"/>
      <c r="DID15"/>
      <c r="DIE15"/>
      <c r="DIF15"/>
      <c r="DIG15"/>
      <c r="DIH15"/>
      <c r="DII15"/>
      <c r="DIJ15"/>
      <c r="DIK15"/>
      <c r="DIL15"/>
      <c r="DIM15"/>
      <c r="DIN15"/>
      <c r="DIO15"/>
      <c r="DIP15"/>
      <c r="DIQ15"/>
      <c r="DIR15"/>
      <c r="DIS15"/>
      <c r="DIT15"/>
      <c r="DIU15"/>
      <c r="DIV15"/>
      <c r="DIW15"/>
      <c r="DIX15"/>
      <c r="DIY15"/>
      <c r="DIZ15"/>
      <c r="DJA15"/>
      <c r="DJB15"/>
      <c r="DJC15"/>
      <c r="DJD15"/>
      <c r="DJE15"/>
      <c r="DJF15"/>
      <c r="DJG15"/>
      <c r="DJH15"/>
      <c r="DJI15"/>
      <c r="DJJ15"/>
      <c r="DJK15"/>
      <c r="DJL15"/>
      <c r="DJM15"/>
      <c r="DJN15"/>
      <c r="DJO15"/>
      <c r="DJP15"/>
      <c r="DJQ15"/>
      <c r="DJR15"/>
      <c r="DJS15"/>
      <c r="DJT15"/>
      <c r="DJU15"/>
      <c r="DJV15"/>
      <c r="DJW15"/>
      <c r="DJX15"/>
      <c r="DJY15"/>
      <c r="DJZ15"/>
      <c r="DKA15"/>
      <c r="DKB15"/>
      <c r="DKC15"/>
      <c r="DKD15"/>
      <c r="DKE15"/>
      <c r="DKF15"/>
      <c r="DKG15"/>
      <c r="DKH15"/>
      <c r="DKI15"/>
      <c r="DKJ15"/>
      <c r="DKK15"/>
      <c r="DKL15"/>
      <c r="DKM15"/>
      <c r="DKN15"/>
      <c r="DKO15"/>
      <c r="DKP15"/>
      <c r="DKQ15"/>
      <c r="DKR15"/>
      <c r="DKS15"/>
      <c r="DKT15"/>
      <c r="DKU15"/>
      <c r="DKV15"/>
      <c r="DKW15"/>
      <c r="DKX15"/>
      <c r="DKY15"/>
      <c r="DKZ15"/>
      <c r="DLA15"/>
      <c r="DLB15"/>
      <c r="DLC15"/>
      <c r="DLD15"/>
      <c r="DLE15"/>
      <c r="DLF15"/>
      <c r="DLG15"/>
      <c r="DLH15"/>
      <c r="DLI15"/>
      <c r="DLJ15"/>
      <c r="DLK15"/>
      <c r="DLL15"/>
      <c r="DLM15"/>
      <c r="DLN15"/>
      <c r="DLO15"/>
      <c r="DLP15"/>
      <c r="DLQ15"/>
      <c r="DLR15"/>
      <c r="DLS15"/>
      <c r="DLT15"/>
      <c r="DLU15"/>
      <c r="DLV15"/>
      <c r="DLW15"/>
      <c r="DLX15"/>
      <c r="DLY15"/>
      <c r="DLZ15"/>
      <c r="DMA15"/>
      <c r="DMB15"/>
      <c r="DMC15"/>
      <c r="DMD15"/>
      <c r="DME15"/>
      <c r="DMF15"/>
      <c r="DMG15"/>
      <c r="DMH15"/>
      <c r="DMI15"/>
      <c r="DMJ15"/>
      <c r="DMK15"/>
      <c r="DML15"/>
      <c r="DMM15"/>
      <c r="DMN15"/>
      <c r="DMO15"/>
      <c r="DMP15"/>
      <c r="DMQ15"/>
      <c r="DMR15"/>
      <c r="DMS15"/>
      <c r="DMT15"/>
      <c r="DMU15"/>
      <c r="DMV15"/>
      <c r="DMW15"/>
      <c r="DMX15"/>
      <c r="DMY15"/>
      <c r="DMZ15"/>
      <c r="DNA15"/>
      <c r="DNB15"/>
      <c r="DNC15"/>
      <c r="DND15"/>
      <c r="DNE15"/>
      <c r="DNF15"/>
      <c r="DNG15"/>
      <c r="DNH15"/>
      <c r="DNI15"/>
      <c r="DNJ15"/>
      <c r="DNK15"/>
      <c r="DNL15"/>
      <c r="DNM15"/>
      <c r="DNN15"/>
      <c r="DNO15"/>
      <c r="DNP15"/>
      <c r="DNQ15"/>
      <c r="DNR15"/>
      <c r="DNS15"/>
      <c r="DNT15"/>
      <c r="DNU15"/>
      <c r="DNV15"/>
      <c r="DNW15"/>
      <c r="DNX15"/>
      <c r="DNY15"/>
      <c r="DNZ15"/>
      <c r="DOA15"/>
      <c r="DOB15"/>
      <c r="DOC15"/>
      <c r="DOD15"/>
      <c r="DOE15"/>
      <c r="DOF15"/>
      <c r="DOG15"/>
      <c r="DOH15"/>
      <c r="DOI15"/>
      <c r="DOJ15"/>
      <c r="DOK15"/>
      <c r="DOL15"/>
      <c r="DOM15"/>
      <c r="DON15"/>
      <c r="DOO15"/>
      <c r="DOP15"/>
      <c r="DOQ15"/>
      <c r="DOR15"/>
      <c r="DOS15"/>
      <c r="DOT15"/>
      <c r="DOU15"/>
      <c r="DOV15"/>
      <c r="DOW15"/>
      <c r="DOX15"/>
      <c r="DOY15"/>
      <c r="DOZ15"/>
      <c r="DPA15"/>
      <c r="DPB15"/>
      <c r="DPC15"/>
      <c r="DPD15"/>
      <c r="DPE15"/>
      <c r="DPF15"/>
      <c r="DPG15"/>
      <c r="DPH15"/>
      <c r="DPI15"/>
      <c r="DPJ15"/>
      <c r="DPK15"/>
      <c r="DPL15"/>
      <c r="DPM15"/>
      <c r="DPN15"/>
      <c r="DPO15"/>
      <c r="DPP15"/>
      <c r="DPQ15"/>
      <c r="DPR15"/>
      <c r="DPS15"/>
      <c r="DPT15"/>
      <c r="DPU15"/>
      <c r="DPV15"/>
      <c r="DPW15"/>
      <c r="DPX15"/>
      <c r="DPY15"/>
      <c r="DPZ15"/>
      <c r="DQA15"/>
      <c r="DQB15"/>
      <c r="DQC15"/>
      <c r="DQD15"/>
      <c r="DQE15"/>
      <c r="DQF15"/>
      <c r="DQG15"/>
      <c r="DQH15"/>
      <c r="DQI15"/>
      <c r="DQJ15"/>
      <c r="DQK15"/>
      <c r="DQL15"/>
      <c r="DQM15"/>
      <c r="DQN15"/>
      <c r="DQO15"/>
      <c r="DQP15"/>
      <c r="DQQ15"/>
      <c r="DQR15"/>
      <c r="DQS15"/>
      <c r="DQT15"/>
      <c r="DQU15"/>
      <c r="DQV15"/>
      <c r="DQW15"/>
      <c r="DQX15"/>
      <c r="DQY15"/>
      <c r="DQZ15"/>
      <c r="DRA15"/>
      <c r="DRB15"/>
      <c r="DRC15"/>
      <c r="DRD15"/>
      <c r="DRE15"/>
      <c r="DRF15"/>
      <c r="DRG15"/>
      <c r="DRH15"/>
      <c r="DRI15"/>
      <c r="DRJ15"/>
      <c r="DRK15"/>
      <c r="DRL15"/>
      <c r="DRM15"/>
      <c r="DRN15"/>
      <c r="DRO15"/>
      <c r="DRP15"/>
      <c r="DRQ15"/>
      <c r="DRR15"/>
      <c r="DRS15"/>
      <c r="DRT15"/>
      <c r="DRU15"/>
      <c r="DRV15"/>
      <c r="DRW15"/>
      <c r="DRX15"/>
      <c r="DRY15"/>
      <c r="DRZ15"/>
      <c r="DSA15"/>
      <c r="DSB15"/>
      <c r="DSC15"/>
      <c r="DSD15"/>
      <c r="DSE15"/>
      <c r="DSF15"/>
      <c r="DSG15"/>
      <c r="DSH15"/>
      <c r="DSI15"/>
      <c r="DSJ15"/>
      <c r="DSK15"/>
      <c r="DSL15"/>
      <c r="DSM15"/>
      <c r="DSN15"/>
      <c r="DSO15"/>
      <c r="DSP15"/>
      <c r="DSQ15"/>
      <c r="DSR15"/>
      <c r="DSS15"/>
      <c r="DST15"/>
      <c r="DSU15"/>
      <c r="DSV15"/>
      <c r="DSW15"/>
      <c r="DSX15"/>
      <c r="DSY15"/>
      <c r="DSZ15"/>
      <c r="DTA15"/>
      <c r="DTB15"/>
      <c r="DTC15"/>
      <c r="DTD15"/>
      <c r="DTE15"/>
      <c r="DTF15"/>
      <c r="DTG15"/>
      <c r="DTH15"/>
      <c r="DTI15"/>
      <c r="DTJ15"/>
      <c r="DTK15"/>
      <c r="DTL15"/>
      <c r="DTM15"/>
      <c r="DTN15"/>
      <c r="DTO15"/>
      <c r="DTP15"/>
      <c r="DTQ15"/>
      <c r="DTR15"/>
      <c r="DTS15"/>
      <c r="DTT15"/>
      <c r="DTU15"/>
      <c r="DTV15"/>
      <c r="DTW15"/>
      <c r="DTX15"/>
      <c r="DTY15"/>
      <c r="DTZ15"/>
      <c r="DUA15"/>
      <c r="DUB15"/>
      <c r="DUC15"/>
      <c r="DUD15"/>
      <c r="DUE15"/>
      <c r="DUF15"/>
      <c r="DUG15"/>
      <c r="DUH15"/>
      <c r="DUI15"/>
      <c r="DUJ15"/>
      <c r="DUK15"/>
      <c r="DUL15"/>
      <c r="DUM15"/>
      <c r="DUN15"/>
      <c r="DUO15"/>
      <c r="DUP15"/>
      <c r="DUQ15"/>
      <c r="DUR15"/>
      <c r="DUS15"/>
      <c r="DUT15"/>
      <c r="DUU15"/>
      <c r="DUV15"/>
      <c r="DUW15"/>
      <c r="DUX15"/>
      <c r="DUY15"/>
      <c r="DUZ15"/>
      <c r="DVA15"/>
      <c r="DVB15"/>
      <c r="DVC15"/>
      <c r="DVD15"/>
      <c r="DVE15"/>
      <c r="DVF15"/>
      <c r="DVG15"/>
      <c r="DVH15"/>
      <c r="DVI15"/>
      <c r="DVJ15"/>
      <c r="DVK15"/>
      <c r="DVL15"/>
      <c r="DVM15"/>
      <c r="DVN15"/>
      <c r="DVO15"/>
      <c r="DVP15"/>
      <c r="DVQ15"/>
      <c r="DVR15"/>
      <c r="DVS15"/>
      <c r="DVT15"/>
      <c r="DVU15"/>
      <c r="DVV15"/>
      <c r="DVW15"/>
      <c r="DVX15"/>
      <c r="DVY15"/>
      <c r="DVZ15"/>
      <c r="DWA15"/>
      <c r="DWB15"/>
      <c r="DWC15"/>
      <c r="DWD15"/>
      <c r="DWE15"/>
      <c r="DWF15"/>
      <c r="DWG15"/>
      <c r="DWH15"/>
      <c r="DWI15"/>
      <c r="DWJ15"/>
      <c r="DWK15"/>
      <c r="DWL15"/>
      <c r="DWM15"/>
      <c r="DWN15"/>
      <c r="DWO15"/>
      <c r="DWP15"/>
      <c r="DWQ15"/>
      <c r="DWR15"/>
      <c r="DWS15"/>
      <c r="DWT15"/>
      <c r="DWU15"/>
      <c r="DWV15"/>
      <c r="DWW15"/>
      <c r="DWX15"/>
      <c r="DWY15"/>
      <c r="DWZ15"/>
      <c r="DXA15"/>
      <c r="DXB15"/>
      <c r="DXC15"/>
      <c r="DXD15"/>
      <c r="DXE15"/>
      <c r="DXF15"/>
      <c r="DXG15"/>
      <c r="DXH15"/>
      <c r="DXI15"/>
      <c r="DXJ15"/>
      <c r="DXK15"/>
      <c r="DXL15"/>
      <c r="DXM15"/>
      <c r="DXN15"/>
      <c r="DXO15"/>
      <c r="DXP15"/>
      <c r="DXQ15"/>
      <c r="DXR15"/>
      <c r="DXS15"/>
      <c r="DXT15"/>
      <c r="DXU15"/>
      <c r="DXV15"/>
      <c r="DXW15"/>
      <c r="DXX15"/>
      <c r="DXY15"/>
      <c r="DXZ15"/>
      <c r="DYA15"/>
      <c r="DYB15"/>
      <c r="DYC15"/>
      <c r="DYD15"/>
      <c r="DYE15"/>
      <c r="DYF15"/>
      <c r="DYG15"/>
      <c r="DYH15"/>
      <c r="DYI15"/>
      <c r="DYJ15"/>
      <c r="DYK15"/>
      <c r="DYL15"/>
      <c r="DYM15"/>
      <c r="DYN15"/>
      <c r="DYO15"/>
      <c r="DYP15"/>
      <c r="DYQ15"/>
      <c r="DYR15"/>
      <c r="DYS15"/>
      <c r="DYT15"/>
      <c r="DYU15"/>
      <c r="DYV15"/>
      <c r="DYW15"/>
      <c r="DYX15"/>
      <c r="DYY15"/>
      <c r="DYZ15"/>
      <c r="DZA15"/>
      <c r="DZB15"/>
      <c r="DZC15"/>
      <c r="DZD15"/>
      <c r="DZE15"/>
      <c r="DZF15"/>
      <c r="DZG15"/>
      <c r="DZH15"/>
      <c r="DZI15"/>
      <c r="DZJ15"/>
      <c r="DZK15"/>
      <c r="DZL15"/>
      <c r="DZM15"/>
      <c r="DZN15"/>
      <c r="DZO15"/>
      <c r="DZP15"/>
      <c r="DZQ15"/>
      <c r="DZR15"/>
      <c r="DZS15"/>
      <c r="DZT15"/>
      <c r="DZU15"/>
      <c r="DZV15"/>
      <c r="DZW15"/>
      <c r="DZX15"/>
      <c r="DZY15"/>
      <c r="DZZ15"/>
      <c r="EAA15"/>
      <c r="EAB15"/>
      <c r="EAC15"/>
      <c r="EAD15"/>
      <c r="EAE15"/>
      <c r="EAF15"/>
      <c r="EAG15"/>
      <c r="EAH15"/>
      <c r="EAI15"/>
      <c r="EAJ15"/>
      <c r="EAK15"/>
      <c r="EAL15"/>
      <c r="EAM15"/>
      <c r="EAN15"/>
      <c r="EAO15"/>
      <c r="EAP15"/>
      <c r="EAQ15"/>
      <c r="EAR15"/>
      <c r="EAS15"/>
      <c r="EAT15"/>
      <c r="EAU15"/>
      <c r="EAV15"/>
      <c r="EAW15"/>
      <c r="EAX15"/>
      <c r="EAY15"/>
      <c r="EAZ15"/>
      <c r="EBA15"/>
      <c r="EBB15"/>
      <c r="EBC15"/>
      <c r="EBD15"/>
      <c r="EBE15"/>
      <c r="EBF15"/>
      <c r="EBG15"/>
      <c r="EBH15"/>
      <c r="EBI15"/>
      <c r="EBJ15"/>
      <c r="EBK15"/>
      <c r="EBL15"/>
      <c r="EBM15"/>
      <c r="EBN15"/>
      <c r="EBO15"/>
      <c r="EBP15"/>
      <c r="EBQ15"/>
      <c r="EBR15"/>
      <c r="EBS15"/>
      <c r="EBT15"/>
      <c r="EBU15"/>
      <c r="EBV15"/>
      <c r="EBW15"/>
      <c r="EBX15"/>
      <c r="EBY15"/>
      <c r="EBZ15"/>
      <c r="ECA15"/>
      <c r="ECB15"/>
      <c r="ECC15"/>
      <c r="ECD15"/>
      <c r="ECE15"/>
      <c r="ECF15"/>
      <c r="ECG15"/>
      <c r="ECH15"/>
      <c r="ECI15"/>
      <c r="ECJ15"/>
      <c r="ECK15"/>
      <c r="ECL15"/>
      <c r="ECM15"/>
      <c r="ECN15"/>
      <c r="ECO15"/>
      <c r="ECP15"/>
      <c r="ECQ15"/>
      <c r="ECR15"/>
      <c r="ECS15"/>
      <c r="ECT15"/>
      <c r="ECU15"/>
      <c r="ECV15"/>
      <c r="ECW15"/>
      <c r="ECX15"/>
      <c r="ECY15"/>
      <c r="ECZ15"/>
      <c r="EDA15"/>
      <c r="EDB15"/>
      <c r="EDC15"/>
      <c r="EDD15"/>
      <c r="EDE15"/>
      <c r="EDF15"/>
      <c r="EDG15"/>
      <c r="EDH15"/>
      <c r="EDI15"/>
      <c r="EDJ15"/>
      <c r="EDK15"/>
      <c r="EDL15"/>
      <c r="EDM15"/>
      <c r="EDN15"/>
      <c r="EDO15"/>
      <c r="EDP15"/>
      <c r="EDQ15"/>
      <c r="EDR15"/>
      <c r="EDS15"/>
      <c r="EDT15"/>
      <c r="EDU15"/>
      <c r="EDV15"/>
      <c r="EDW15"/>
      <c r="EDX15"/>
      <c r="EDY15"/>
      <c r="EDZ15"/>
      <c r="EEA15"/>
      <c r="EEB15"/>
      <c r="EEC15"/>
      <c r="EED15"/>
      <c r="EEE15"/>
      <c r="EEF15"/>
      <c r="EEG15"/>
      <c r="EEH15"/>
      <c r="EEI15"/>
      <c r="EEJ15"/>
      <c r="EEK15"/>
      <c r="EEL15"/>
      <c r="EEM15"/>
      <c r="EEN15"/>
      <c r="EEO15"/>
      <c r="EEP15"/>
      <c r="EEQ15"/>
      <c r="EER15"/>
      <c r="EES15"/>
      <c r="EET15"/>
      <c r="EEU15"/>
      <c r="EEV15"/>
      <c r="EEW15"/>
      <c r="EEX15"/>
      <c r="EEY15"/>
      <c r="EEZ15"/>
      <c r="EFA15"/>
      <c r="EFB15"/>
      <c r="EFC15"/>
      <c r="EFD15"/>
      <c r="EFE15"/>
      <c r="EFF15"/>
      <c r="EFG15"/>
      <c r="EFH15"/>
      <c r="EFI15"/>
      <c r="EFJ15"/>
      <c r="EFK15"/>
      <c r="EFL15"/>
      <c r="EFM15"/>
      <c r="EFN15"/>
      <c r="EFO15"/>
      <c r="EFP15"/>
      <c r="EFQ15"/>
      <c r="EFR15"/>
      <c r="EFS15"/>
      <c r="EFT15"/>
      <c r="EFU15"/>
      <c r="EFV15"/>
      <c r="EFW15"/>
      <c r="EFX15"/>
      <c r="EFY15"/>
      <c r="EFZ15"/>
      <c r="EGA15"/>
      <c r="EGB15"/>
      <c r="EGC15"/>
      <c r="EGD15"/>
      <c r="EGE15"/>
      <c r="EGF15"/>
      <c r="EGG15"/>
      <c r="EGH15"/>
      <c r="EGI15"/>
      <c r="EGJ15"/>
      <c r="EGK15"/>
      <c r="EGL15"/>
      <c r="EGM15"/>
      <c r="EGN15"/>
      <c r="EGO15"/>
      <c r="EGP15"/>
      <c r="EGQ15"/>
      <c r="EGR15"/>
      <c r="EGS15"/>
      <c r="EGT15"/>
      <c r="EGU15"/>
      <c r="EGV15"/>
      <c r="EGW15"/>
      <c r="EGX15"/>
      <c r="EGY15"/>
      <c r="EGZ15"/>
      <c r="EHA15"/>
      <c r="EHB15"/>
      <c r="EHC15"/>
      <c r="EHD15"/>
      <c r="EHE15"/>
      <c r="EHF15"/>
      <c r="EHG15"/>
      <c r="EHH15"/>
      <c r="EHI15"/>
      <c r="EHJ15"/>
      <c r="EHK15"/>
      <c r="EHL15"/>
      <c r="EHM15"/>
      <c r="EHN15"/>
      <c r="EHO15"/>
      <c r="EHP15"/>
      <c r="EHQ15"/>
      <c r="EHR15"/>
      <c r="EHS15"/>
      <c r="EHT15"/>
      <c r="EHU15"/>
      <c r="EHV15"/>
      <c r="EHW15"/>
      <c r="EHX15"/>
      <c r="EHY15"/>
      <c r="EHZ15"/>
      <c r="EIA15"/>
      <c r="EIB15"/>
      <c r="EIC15"/>
      <c r="EID15"/>
      <c r="EIE15"/>
      <c r="EIF15"/>
      <c r="EIG15"/>
      <c r="EIH15"/>
      <c r="EII15"/>
      <c r="EIJ15"/>
      <c r="EIK15"/>
      <c r="EIL15"/>
      <c r="EIM15"/>
      <c r="EIN15"/>
      <c r="EIO15"/>
      <c r="EIP15"/>
      <c r="EIQ15"/>
      <c r="EIR15"/>
      <c r="EIS15"/>
      <c r="EIT15"/>
      <c r="EIU15"/>
      <c r="EIV15"/>
      <c r="EIW15"/>
      <c r="EIX15"/>
      <c r="EIY15"/>
      <c r="EIZ15"/>
      <c r="EJA15"/>
      <c r="EJB15"/>
      <c r="EJC15"/>
      <c r="EJD15"/>
      <c r="EJE15"/>
      <c r="EJF15"/>
      <c r="EJG15"/>
      <c r="EJH15"/>
      <c r="EJI15"/>
      <c r="EJJ15"/>
      <c r="EJK15"/>
      <c r="EJL15"/>
      <c r="EJM15"/>
      <c r="EJN15"/>
      <c r="EJO15"/>
      <c r="EJP15"/>
      <c r="EJQ15"/>
      <c r="EJR15"/>
      <c r="EJS15"/>
      <c r="EJT15"/>
      <c r="EJU15"/>
      <c r="EJV15"/>
      <c r="EJW15"/>
      <c r="EJX15"/>
      <c r="EJY15"/>
      <c r="EJZ15"/>
      <c r="EKA15"/>
      <c r="EKB15"/>
      <c r="EKC15"/>
      <c r="EKD15"/>
      <c r="EKE15"/>
      <c r="EKF15"/>
      <c r="EKG15"/>
      <c r="EKH15"/>
      <c r="EKI15"/>
      <c r="EKJ15"/>
      <c r="EKK15"/>
      <c r="EKL15"/>
      <c r="EKM15"/>
      <c r="EKN15"/>
      <c r="EKO15"/>
      <c r="EKP15"/>
      <c r="EKQ15"/>
      <c r="EKR15"/>
      <c r="EKS15"/>
      <c r="EKT15"/>
      <c r="EKU15"/>
      <c r="EKV15"/>
      <c r="EKW15"/>
      <c r="EKX15"/>
      <c r="EKY15"/>
      <c r="EKZ15"/>
      <c r="ELA15"/>
      <c r="ELB15"/>
      <c r="ELC15"/>
      <c r="ELD15"/>
      <c r="ELE15"/>
      <c r="ELF15"/>
      <c r="ELG15"/>
      <c r="ELH15"/>
      <c r="ELI15"/>
      <c r="ELJ15"/>
      <c r="ELK15"/>
      <c r="ELL15"/>
      <c r="ELM15"/>
      <c r="ELN15"/>
      <c r="ELO15"/>
      <c r="ELP15"/>
      <c r="ELQ15"/>
      <c r="ELR15"/>
      <c r="ELS15"/>
      <c r="ELT15"/>
      <c r="ELU15"/>
      <c r="ELV15"/>
      <c r="ELW15"/>
      <c r="ELX15"/>
      <c r="ELY15"/>
      <c r="ELZ15"/>
      <c r="EMA15"/>
      <c r="EMB15"/>
      <c r="EMC15"/>
      <c r="EMD15"/>
      <c r="EME15"/>
      <c r="EMF15"/>
      <c r="EMG15"/>
      <c r="EMH15"/>
      <c r="EMI15"/>
      <c r="EMJ15"/>
      <c r="EMK15"/>
      <c r="EML15"/>
      <c r="EMM15"/>
      <c r="EMN15"/>
      <c r="EMO15"/>
      <c r="EMP15"/>
      <c r="EMQ15"/>
      <c r="EMR15"/>
      <c r="EMS15"/>
      <c r="EMT15"/>
      <c r="EMU15"/>
      <c r="EMV15"/>
      <c r="EMW15"/>
      <c r="EMX15"/>
      <c r="EMY15"/>
      <c r="EMZ15"/>
      <c r="ENA15"/>
      <c r="ENB15"/>
      <c r="ENC15"/>
      <c r="END15"/>
      <c r="ENE15"/>
      <c r="ENF15"/>
      <c r="ENG15"/>
      <c r="ENH15"/>
      <c r="ENI15"/>
      <c r="ENJ15"/>
      <c r="ENK15"/>
      <c r="ENL15"/>
      <c r="ENM15"/>
      <c r="ENN15"/>
      <c r="ENO15"/>
      <c r="ENP15"/>
      <c r="ENQ15"/>
      <c r="ENR15"/>
      <c r="ENS15"/>
      <c r="ENT15"/>
      <c r="ENU15"/>
      <c r="ENV15"/>
      <c r="ENW15"/>
      <c r="ENX15"/>
      <c r="ENY15"/>
      <c r="ENZ15"/>
      <c r="EOA15"/>
      <c r="EOB15"/>
      <c r="EOC15"/>
      <c r="EOD15"/>
      <c r="EOE15"/>
      <c r="EOF15"/>
      <c r="EOG15"/>
      <c r="EOH15"/>
      <c r="EOI15"/>
      <c r="EOJ15"/>
      <c r="EOK15"/>
      <c r="EOL15"/>
      <c r="EOM15"/>
      <c r="EON15"/>
      <c r="EOO15"/>
      <c r="EOP15"/>
      <c r="EOQ15"/>
      <c r="EOR15"/>
      <c r="EOS15"/>
      <c r="EOT15"/>
      <c r="EOU15"/>
      <c r="EOV15"/>
      <c r="EOW15"/>
      <c r="EOX15"/>
      <c r="EOY15"/>
      <c r="EOZ15"/>
      <c r="EPA15"/>
      <c r="EPB15"/>
      <c r="EPC15"/>
      <c r="EPD15"/>
      <c r="EPE15"/>
      <c r="EPF15"/>
      <c r="EPG15"/>
      <c r="EPH15"/>
      <c r="EPI15"/>
      <c r="EPJ15"/>
      <c r="EPK15"/>
      <c r="EPL15"/>
      <c r="EPM15"/>
      <c r="EPN15"/>
      <c r="EPO15"/>
      <c r="EPP15"/>
      <c r="EPQ15"/>
      <c r="EPR15"/>
      <c r="EPS15"/>
      <c r="EPT15"/>
      <c r="EPU15"/>
      <c r="EPV15"/>
      <c r="EPW15"/>
      <c r="EPX15"/>
      <c r="EPY15"/>
      <c r="EPZ15"/>
      <c r="EQA15"/>
      <c r="EQB15"/>
      <c r="EQC15"/>
      <c r="EQD15"/>
      <c r="EQE15"/>
      <c r="EQF15"/>
      <c r="EQG15"/>
      <c r="EQH15"/>
      <c r="EQI15"/>
      <c r="EQJ15"/>
      <c r="EQK15"/>
      <c r="EQL15"/>
      <c r="EQM15"/>
      <c r="EQN15"/>
      <c r="EQO15"/>
      <c r="EQP15"/>
      <c r="EQQ15"/>
      <c r="EQR15"/>
      <c r="EQS15"/>
      <c r="EQT15"/>
      <c r="EQU15"/>
      <c r="EQV15"/>
      <c r="EQW15"/>
      <c r="EQX15"/>
      <c r="EQY15"/>
      <c r="EQZ15"/>
      <c r="ERA15"/>
      <c r="ERB15"/>
      <c r="ERC15"/>
      <c r="ERD15"/>
      <c r="ERE15"/>
      <c r="ERF15"/>
      <c r="ERG15"/>
      <c r="ERH15"/>
      <c r="ERI15"/>
      <c r="ERJ15"/>
      <c r="ERK15"/>
      <c r="ERL15"/>
      <c r="ERM15"/>
      <c r="ERN15"/>
      <c r="ERO15"/>
      <c r="ERP15"/>
      <c r="ERQ15"/>
      <c r="ERR15"/>
      <c r="ERS15"/>
      <c r="ERT15"/>
      <c r="ERU15"/>
      <c r="ERV15"/>
      <c r="ERW15"/>
      <c r="ERX15"/>
      <c r="ERY15"/>
      <c r="ERZ15"/>
      <c r="ESA15"/>
      <c r="ESB15"/>
      <c r="ESC15"/>
      <c r="ESD15"/>
      <c r="ESE15"/>
      <c r="ESF15"/>
      <c r="ESG15"/>
      <c r="ESH15"/>
      <c r="ESI15"/>
      <c r="ESJ15"/>
      <c r="ESK15"/>
      <c r="ESL15"/>
      <c r="ESM15"/>
      <c r="ESN15"/>
      <c r="ESO15"/>
      <c r="ESP15"/>
      <c r="ESQ15"/>
      <c r="ESR15"/>
      <c r="ESS15"/>
      <c r="EST15"/>
      <c r="ESU15"/>
      <c r="ESV15"/>
      <c r="ESW15"/>
      <c r="ESX15"/>
      <c r="ESY15"/>
      <c r="ESZ15"/>
      <c r="ETA15"/>
      <c r="ETB15"/>
      <c r="ETC15"/>
      <c r="ETD15"/>
      <c r="ETE15"/>
      <c r="ETF15"/>
      <c r="ETG15"/>
      <c r="ETH15"/>
      <c r="ETI15"/>
      <c r="ETJ15"/>
      <c r="ETK15"/>
      <c r="ETL15"/>
      <c r="ETM15"/>
      <c r="ETN15"/>
      <c r="ETO15"/>
      <c r="ETP15"/>
      <c r="ETQ15"/>
      <c r="ETR15"/>
      <c r="ETS15"/>
      <c r="ETT15"/>
      <c r="ETU15"/>
      <c r="ETV15"/>
      <c r="ETW15"/>
      <c r="ETX15"/>
      <c r="ETY15"/>
      <c r="ETZ15"/>
      <c r="EUA15"/>
      <c r="EUB15"/>
      <c r="EUC15"/>
      <c r="EUD15"/>
      <c r="EUE15"/>
      <c r="EUF15"/>
      <c r="EUG15"/>
      <c r="EUH15"/>
      <c r="EUI15"/>
      <c r="EUJ15"/>
      <c r="EUK15"/>
      <c r="EUL15"/>
      <c r="EUM15"/>
      <c r="EUN15"/>
      <c r="EUO15"/>
      <c r="EUP15"/>
      <c r="EUQ15"/>
      <c r="EUR15"/>
      <c r="EUS15"/>
      <c r="EUT15"/>
      <c r="EUU15"/>
      <c r="EUV15"/>
      <c r="EUW15"/>
      <c r="EUX15"/>
      <c r="EUY15"/>
      <c r="EUZ15"/>
      <c r="EVA15"/>
      <c r="EVB15"/>
      <c r="EVC15"/>
      <c r="EVD15"/>
      <c r="EVE15"/>
      <c r="EVF15"/>
      <c r="EVG15"/>
      <c r="EVH15"/>
      <c r="EVI15"/>
      <c r="EVJ15"/>
      <c r="EVK15"/>
      <c r="EVL15"/>
      <c r="EVM15"/>
      <c r="EVN15"/>
      <c r="EVO15"/>
      <c r="EVP15"/>
      <c r="EVQ15"/>
      <c r="EVR15"/>
      <c r="EVS15"/>
      <c r="EVT15"/>
      <c r="EVU15"/>
      <c r="EVV15"/>
      <c r="EVW15"/>
      <c r="EVX15"/>
      <c r="EVY15"/>
      <c r="EVZ15"/>
      <c r="EWA15"/>
      <c r="EWB15"/>
      <c r="EWC15"/>
      <c r="EWD15"/>
      <c r="EWE15"/>
      <c r="EWF15"/>
      <c r="EWG15"/>
      <c r="EWH15"/>
      <c r="EWI15"/>
      <c r="EWJ15"/>
      <c r="EWK15"/>
      <c r="EWL15"/>
      <c r="EWM15"/>
      <c r="EWN15"/>
      <c r="EWO15"/>
      <c r="EWP15"/>
      <c r="EWQ15"/>
      <c r="EWR15"/>
      <c r="EWS15"/>
      <c r="EWT15"/>
      <c r="EWU15"/>
      <c r="EWV15"/>
      <c r="EWW15"/>
      <c r="EWX15"/>
      <c r="EWY15"/>
      <c r="EWZ15"/>
      <c r="EXA15"/>
      <c r="EXB15"/>
      <c r="EXC15"/>
      <c r="EXD15"/>
      <c r="EXE15"/>
      <c r="EXF15"/>
      <c r="EXG15"/>
      <c r="EXH15"/>
      <c r="EXI15"/>
      <c r="EXJ15"/>
      <c r="EXK15"/>
      <c r="EXL15"/>
      <c r="EXM15"/>
      <c r="EXN15"/>
      <c r="EXO15"/>
      <c r="EXP15"/>
      <c r="EXQ15"/>
      <c r="EXR15"/>
      <c r="EXS15"/>
      <c r="EXT15"/>
      <c r="EXU15"/>
      <c r="EXV15"/>
      <c r="EXW15"/>
      <c r="EXX15"/>
      <c r="EXY15"/>
      <c r="EXZ15"/>
      <c r="EYA15"/>
      <c r="EYB15"/>
      <c r="EYC15"/>
      <c r="EYD15"/>
      <c r="EYE15"/>
      <c r="EYF15"/>
      <c r="EYG15"/>
      <c r="EYH15"/>
      <c r="EYI15"/>
      <c r="EYJ15"/>
      <c r="EYK15"/>
      <c r="EYL15"/>
      <c r="EYM15"/>
      <c r="EYN15"/>
      <c r="EYO15"/>
      <c r="EYP15"/>
      <c r="EYQ15"/>
      <c r="EYR15"/>
      <c r="EYS15"/>
      <c r="EYT15"/>
      <c r="EYU15"/>
      <c r="EYV15"/>
      <c r="EYW15"/>
      <c r="EYX15"/>
      <c r="EYY15"/>
      <c r="EYZ15"/>
      <c r="EZA15"/>
      <c r="EZB15"/>
      <c r="EZC15"/>
      <c r="EZD15"/>
      <c r="EZE15"/>
      <c r="EZF15"/>
      <c r="EZG15"/>
      <c r="EZH15"/>
      <c r="EZI15"/>
      <c r="EZJ15"/>
      <c r="EZK15"/>
      <c r="EZL15"/>
      <c r="EZM15"/>
      <c r="EZN15"/>
      <c r="EZO15"/>
      <c r="EZP15"/>
      <c r="EZQ15"/>
      <c r="EZR15"/>
      <c r="EZS15"/>
      <c r="EZT15"/>
      <c r="EZU15"/>
      <c r="EZV15"/>
      <c r="EZW15"/>
      <c r="EZX15"/>
      <c r="EZY15"/>
      <c r="EZZ15"/>
      <c r="FAA15"/>
      <c r="FAB15"/>
      <c r="FAC15"/>
      <c r="FAD15"/>
      <c r="FAE15"/>
      <c r="FAF15"/>
      <c r="FAG15"/>
      <c r="FAH15"/>
      <c r="FAI15"/>
      <c r="FAJ15"/>
      <c r="FAK15"/>
      <c r="FAL15"/>
      <c r="FAM15"/>
      <c r="FAN15"/>
      <c r="FAO15"/>
      <c r="FAP15"/>
      <c r="FAQ15"/>
      <c r="FAR15"/>
      <c r="FAS15"/>
      <c r="FAT15"/>
      <c r="FAU15"/>
      <c r="FAV15"/>
      <c r="FAW15"/>
      <c r="FAX15"/>
      <c r="FAY15"/>
      <c r="FAZ15"/>
      <c r="FBA15"/>
      <c r="FBB15"/>
      <c r="FBC15"/>
      <c r="FBD15"/>
      <c r="FBE15"/>
      <c r="FBF15"/>
      <c r="FBG15"/>
      <c r="FBH15"/>
      <c r="FBI15"/>
      <c r="FBJ15"/>
      <c r="FBK15"/>
      <c r="FBL15"/>
      <c r="FBM15"/>
      <c r="FBN15"/>
      <c r="FBO15"/>
      <c r="FBP15"/>
      <c r="FBQ15"/>
      <c r="FBR15"/>
      <c r="FBS15"/>
      <c r="FBT15"/>
      <c r="FBU15"/>
      <c r="FBV15"/>
      <c r="FBW15"/>
      <c r="FBX15"/>
      <c r="FBY15"/>
      <c r="FBZ15"/>
      <c r="FCA15"/>
      <c r="FCB15"/>
      <c r="FCC15"/>
      <c r="FCD15"/>
      <c r="FCE15"/>
      <c r="FCF15"/>
      <c r="FCG15"/>
      <c r="FCH15"/>
      <c r="FCI15"/>
      <c r="FCJ15"/>
      <c r="FCK15"/>
      <c r="FCL15"/>
      <c r="FCM15"/>
      <c r="FCN15"/>
      <c r="FCO15"/>
      <c r="FCP15"/>
      <c r="FCQ15"/>
      <c r="FCR15"/>
      <c r="FCS15"/>
      <c r="FCT15"/>
      <c r="FCU15"/>
      <c r="FCV15"/>
      <c r="FCW15"/>
      <c r="FCX15"/>
      <c r="FCY15"/>
      <c r="FCZ15"/>
      <c r="FDA15"/>
      <c r="FDB15"/>
      <c r="FDC15"/>
      <c r="FDD15"/>
      <c r="FDE15"/>
      <c r="FDF15"/>
      <c r="FDG15"/>
      <c r="FDH15"/>
      <c r="FDI15"/>
      <c r="FDJ15"/>
      <c r="FDK15"/>
      <c r="FDL15"/>
      <c r="FDM15"/>
      <c r="FDN15"/>
      <c r="FDO15"/>
      <c r="FDP15"/>
      <c r="FDQ15"/>
      <c r="FDR15"/>
      <c r="FDS15"/>
      <c r="FDT15"/>
      <c r="FDU15"/>
      <c r="FDV15"/>
      <c r="FDW15"/>
      <c r="FDX15"/>
      <c r="FDY15"/>
      <c r="FDZ15"/>
      <c r="FEA15"/>
      <c r="FEB15"/>
      <c r="FEC15"/>
      <c r="FED15"/>
      <c r="FEE15"/>
      <c r="FEF15"/>
      <c r="FEG15"/>
      <c r="FEH15"/>
      <c r="FEI15"/>
      <c r="FEJ15"/>
      <c r="FEK15"/>
      <c r="FEL15"/>
      <c r="FEM15"/>
      <c r="FEN15"/>
      <c r="FEO15"/>
      <c r="FEP15"/>
      <c r="FEQ15"/>
      <c r="FER15"/>
      <c r="FES15"/>
      <c r="FET15"/>
      <c r="FEU15"/>
      <c r="FEV15"/>
      <c r="FEW15"/>
      <c r="FEX15"/>
      <c r="FEY15"/>
      <c r="FEZ15"/>
      <c r="FFA15"/>
      <c r="FFB15"/>
      <c r="FFC15"/>
      <c r="FFD15"/>
      <c r="FFE15"/>
      <c r="FFF15"/>
      <c r="FFG15"/>
      <c r="FFH15"/>
      <c r="FFI15"/>
      <c r="FFJ15"/>
      <c r="FFK15"/>
      <c r="FFL15"/>
      <c r="FFM15"/>
      <c r="FFN15"/>
      <c r="FFO15"/>
      <c r="FFP15"/>
      <c r="FFQ15"/>
      <c r="FFR15"/>
      <c r="FFS15"/>
      <c r="FFT15"/>
      <c r="FFU15"/>
      <c r="FFV15"/>
      <c r="FFW15"/>
      <c r="FFX15"/>
      <c r="FFY15"/>
      <c r="FFZ15"/>
      <c r="FGA15"/>
      <c r="FGB15"/>
      <c r="FGC15"/>
      <c r="FGD15"/>
      <c r="FGE15"/>
      <c r="FGF15"/>
      <c r="FGG15"/>
      <c r="FGH15"/>
      <c r="FGI15"/>
      <c r="FGJ15"/>
      <c r="FGK15"/>
      <c r="FGL15"/>
      <c r="FGM15"/>
      <c r="FGN15"/>
      <c r="FGO15"/>
      <c r="FGP15"/>
      <c r="FGQ15"/>
      <c r="FGR15"/>
      <c r="FGS15"/>
      <c r="FGT15"/>
      <c r="FGU15"/>
      <c r="FGV15"/>
      <c r="FGW15"/>
      <c r="FGX15"/>
      <c r="FGY15"/>
      <c r="FGZ15"/>
      <c r="FHA15"/>
      <c r="FHB15"/>
      <c r="FHC15"/>
      <c r="FHD15"/>
      <c r="FHE15"/>
      <c r="FHF15"/>
      <c r="FHG15"/>
      <c r="FHH15"/>
      <c r="FHI15"/>
      <c r="FHJ15"/>
      <c r="FHK15"/>
      <c r="FHL15"/>
      <c r="FHM15"/>
      <c r="FHN15"/>
      <c r="FHO15"/>
      <c r="FHP15"/>
      <c r="FHQ15"/>
      <c r="FHR15"/>
      <c r="FHS15"/>
      <c r="FHT15"/>
      <c r="FHU15"/>
      <c r="FHV15"/>
      <c r="FHW15"/>
      <c r="FHX15"/>
      <c r="FHY15"/>
      <c r="FHZ15"/>
      <c r="FIA15"/>
      <c r="FIB15"/>
      <c r="FIC15"/>
      <c r="FID15"/>
      <c r="FIE15"/>
      <c r="FIF15"/>
      <c r="FIG15"/>
      <c r="FIH15"/>
      <c r="FII15"/>
      <c r="FIJ15"/>
      <c r="FIK15"/>
      <c r="FIL15"/>
      <c r="FIM15"/>
      <c r="FIN15"/>
      <c r="FIO15"/>
      <c r="FIP15"/>
      <c r="FIQ15"/>
      <c r="FIR15"/>
      <c r="FIS15"/>
      <c r="FIT15"/>
      <c r="FIU15"/>
      <c r="FIV15"/>
      <c r="FIW15"/>
      <c r="FIX15"/>
      <c r="FIY15"/>
      <c r="FIZ15"/>
      <c r="FJA15"/>
      <c r="FJB15"/>
      <c r="FJC15"/>
      <c r="FJD15"/>
      <c r="FJE15"/>
      <c r="FJF15"/>
      <c r="FJG15"/>
      <c r="FJH15"/>
      <c r="FJI15"/>
      <c r="FJJ15"/>
      <c r="FJK15"/>
      <c r="FJL15"/>
      <c r="FJM15"/>
      <c r="FJN15"/>
      <c r="FJO15"/>
      <c r="FJP15"/>
      <c r="FJQ15"/>
      <c r="FJR15"/>
      <c r="FJS15"/>
      <c r="FJT15"/>
      <c r="FJU15"/>
      <c r="FJV15"/>
      <c r="FJW15"/>
      <c r="FJX15"/>
      <c r="FJY15"/>
      <c r="FJZ15"/>
      <c r="FKA15"/>
      <c r="FKB15"/>
      <c r="FKC15"/>
      <c r="FKD15"/>
      <c r="FKE15"/>
      <c r="FKF15"/>
      <c r="FKG15"/>
      <c r="FKH15"/>
      <c r="FKI15"/>
      <c r="FKJ15"/>
      <c r="FKK15"/>
      <c r="FKL15"/>
      <c r="FKM15"/>
      <c r="FKN15"/>
      <c r="FKO15"/>
      <c r="FKP15"/>
      <c r="FKQ15"/>
      <c r="FKR15"/>
      <c r="FKS15"/>
      <c r="FKT15"/>
      <c r="FKU15"/>
      <c r="FKV15"/>
      <c r="FKW15"/>
      <c r="FKX15"/>
      <c r="FKY15"/>
      <c r="FKZ15"/>
      <c r="FLA15"/>
      <c r="FLB15"/>
      <c r="FLC15"/>
      <c r="FLD15"/>
      <c r="FLE15"/>
      <c r="FLF15"/>
      <c r="FLG15"/>
      <c r="FLH15"/>
      <c r="FLI15"/>
      <c r="FLJ15"/>
      <c r="FLK15"/>
      <c r="FLL15"/>
      <c r="FLM15"/>
      <c r="FLN15"/>
      <c r="FLO15"/>
      <c r="FLP15"/>
      <c r="FLQ15"/>
      <c r="FLR15"/>
      <c r="FLS15"/>
      <c r="FLT15"/>
      <c r="FLU15"/>
      <c r="FLV15"/>
      <c r="FLW15"/>
      <c r="FLX15"/>
      <c r="FLY15"/>
      <c r="FLZ15"/>
      <c r="FMA15"/>
      <c r="FMB15"/>
      <c r="FMC15"/>
      <c r="FMD15"/>
      <c r="FME15"/>
      <c r="FMF15"/>
      <c r="FMG15"/>
      <c r="FMH15"/>
      <c r="FMI15"/>
      <c r="FMJ15"/>
      <c r="FMK15"/>
      <c r="FML15"/>
      <c r="FMM15"/>
      <c r="FMN15"/>
      <c r="FMO15"/>
      <c r="FMP15"/>
      <c r="FMQ15"/>
      <c r="FMR15"/>
      <c r="FMS15"/>
      <c r="FMT15"/>
      <c r="FMU15"/>
      <c r="FMV15"/>
      <c r="FMW15"/>
      <c r="FMX15"/>
      <c r="FMY15"/>
      <c r="FMZ15"/>
      <c r="FNA15"/>
      <c r="FNB15"/>
      <c r="FNC15"/>
      <c r="FND15"/>
      <c r="FNE15"/>
      <c r="FNF15"/>
      <c r="FNG15"/>
      <c r="FNH15"/>
      <c r="FNI15"/>
      <c r="FNJ15"/>
      <c r="FNK15"/>
      <c r="FNL15"/>
      <c r="FNM15"/>
      <c r="FNN15"/>
      <c r="FNO15"/>
      <c r="FNP15"/>
      <c r="FNQ15"/>
      <c r="FNR15"/>
      <c r="FNS15"/>
      <c r="FNT15"/>
      <c r="FNU15"/>
      <c r="FNV15"/>
      <c r="FNW15"/>
      <c r="FNX15"/>
      <c r="FNY15"/>
      <c r="FNZ15"/>
      <c r="FOA15"/>
      <c r="FOB15"/>
      <c r="FOC15"/>
      <c r="FOD15"/>
      <c r="FOE15"/>
      <c r="FOF15"/>
      <c r="FOG15"/>
      <c r="FOH15"/>
      <c r="FOI15"/>
      <c r="FOJ15"/>
      <c r="FOK15"/>
      <c r="FOL15"/>
      <c r="FOM15"/>
      <c r="FON15"/>
      <c r="FOO15"/>
      <c r="FOP15"/>
      <c r="FOQ15"/>
      <c r="FOR15"/>
      <c r="FOS15"/>
      <c r="FOT15"/>
      <c r="FOU15"/>
      <c r="FOV15"/>
      <c r="FOW15"/>
      <c r="FOX15"/>
      <c r="FOY15"/>
      <c r="FOZ15"/>
      <c r="FPA15"/>
      <c r="FPB15"/>
      <c r="FPC15"/>
      <c r="FPD15"/>
      <c r="FPE15"/>
      <c r="FPF15"/>
      <c r="FPG15"/>
      <c r="FPH15"/>
      <c r="FPI15"/>
      <c r="FPJ15"/>
      <c r="FPK15"/>
      <c r="FPL15"/>
      <c r="FPM15"/>
      <c r="FPN15"/>
      <c r="FPO15"/>
      <c r="FPP15"/>
      <c r="FPQ15"/>
      <c r="FPR15"/>
      <c r="FPS15"/>
      <c r="FPT15"/>
      <c r="FPU15"/>
      <c r="FPV15"/>
      <c r="FPW15"/>
      <c r="FPX15"/>
      <c r="FPY15"/>
      <c r="FPZ15"/>
      <c r="FQA15"/>
      <c r="FQB15"/>
      <c r="FQC15"/>
      <c r="FQD15"/>
      <c r="FQE15"/>
      <c r="FQF15"/>
      <c r="FQG15"/>
      <c r="FQH15"/>
      <c r="FQI15"/>
      <c r="FQJ15"/>
      <c r="FQK15"/>
      <c r="FQL15"/>
      <c r="FQM15"/>
      <c r="FQN15"/>
      <c r="FQO15"/>
      <c r="FQP15"/>
      <c r="FQQ15"/>
      <c r="FQR15"/>
      <c r="FQS15"/>
      <c r="FQT15"/>
      <c r="FQU15"/>
      <c r="FQV15"/>
      <c r="FQW15"/>
      <c r="FQX15"/>
      <c r="FQY15"/>
      <c r="FQZ15"/>
      <c r="FRA15"/>
      <c r="FRB15"/>
      <c r="FRC15"/>
      <c r="FRD15"/>
      <c r="FRE15"/>
      <c r="FRF15"/>
      <c r="FRG15"/>
      <c r="FRH15"/>
      <c r="FRI15"/>
      <c r="FRJ15"/>
      <c r="FRK15"/>
      <c r="FRL15"/>
      <c r="FRM15"/>
      <c r="FRN15"/>
      <c r="FRO15"/>
      <c r="FRP15"/>
      <c r="FRQ15"/>
      <c r="FRR15"/>
      <c r="FRS15"/>
      <c r="FRT15"/>
      <c r="FRU15"/>
      <c r="FRV15"/>
      <c r="FRW15"/>
      <c r="FRX15"/>
      <c r="FRY15"/>
      <c r="FRZ15"/>
      <c r="FSA15"/>
      <c r="FSB15"/>
      <c r="FSC15"/>
      <c r="FSD15"/>
      <c r="FSE15"/>
      <c r="FSF15"/>
      <c r="FSG15"/>
      <c r="FSH15"/>
      <c r="FSI15"/>
      <c r="FSJ15"/>
      <c r="FSK15"/>
      <c r="FSL15"/>
      <c r="FSM15"/>
      <c r="FSN15"/>
      <c r="FSO15"/>
      <c r="FSP15"/>
      <c r="FSQ15"/>
      <c r="FSR15"/>
      <c r="FSS15"/>
      <c r="FST15"/>
      <c r="FSU15"/>
      <c r="FSV15"/>
      <c r="FSW15"/>
      <c r="FSX15"/>
      <c r="FSY15"/>
      <c r="FSZ15"/>
      <c r="FTA15"/>
      <c r="FTB15"/>
      <c r="FTC15"/>
      <c r="FTD15"/>
      <c r="FTE15"/>
      <c r="FTF15"/>
      <c r="FTG15"/>
      <c r="FTH15"/>
      <c r="FTI15"/>
      <c r="FTJ15"/>
      <c r="FTK15"/>
      <c r="FTL15"/>
      <c r="FTM15"/>
      <c r="FTN15"/>
      <c r="FTO15"/>
      <c r="FTP15"/>
      <c r="FTQ15"/>
      <c r="FTR15"/>
      <c r="FTS15"/>
      <c r="FTT15"/>
      <c r="FTU15"/>
      <c r="FTV15"/>
      <c r="FTW15"/>
      <c r="FTX15"/>
      <c r="FTY15"/>
      <c r="FTZ15"/>
      <c r="FUA15"/>
      <c r="FUB15"/>
      <c r="FUC15"/>
      <c r="FUD15"/>
      <c r="FUE15"/>
      <c r="FUF15"/>
      <c r="FUG15"/>
      <c r="FUH15"/>
      <c r="FUI15"/>
      <c r="FUJ15"/>
      <c r="FUK15"/>
      <c r="FUL15"/>
      <c r="FUM15"/>
      <c r="FUN15"/>
      <c r="FUO15"/>
      <c r="FUP15"/>
      <c r="FUQ15"/>
      <c r="FUR15"/>
      <c r="FUS15"/>
      <c r="FUT15"/>
      <c r="FUU15"/>
      <c r="FUV15"/>
      <c r="FUW15"/>
      <c r="FUX15"/>
      <c r="FUY15"/>
      <c r="FUZ15"/>
      <c r="FVA15"/>
      <c r="FVB15"/>
      <c r="FVC15"/>
      <c r="FVD15"/>
      <c r="FVE15"/>
      <c r="FVF15"/>
      <c r="FVG15"/>
      <c r="FVH15"/>
      <c r="FVI15"/>
      <c r="FVJ15"/>
      <c r="FVK15"/>
      <c r="FVL15"/>
      <c r="FVM15"/>
      <c r="FVN15"/>
      <c r="FVO15"/>
      <c r="FVP15"/>
      <c r="FVQ15"/>
      <c r="FVR15"/>
      <c r="FVS15"/>
      <c r="FVT15"/>
      <c r="FVU15"/>
      <c r="FVV15"/>
      <c r="FVW15"/>
      <c r="FVX15"/>
      <c r="FVY15"/>
      <c r="FVZ15"/>
      <c r="FWA15"/>
      <c r="FWB15"/>
      <c r="FWC15"/>
      <c r="FWD15"/>
      <c r="FWE15"/>
      <c r="FWF15"/>
      <c r="FWG15"/>
      <c r="FWH15"/>
      <c r="FWI15"/>
      <c r="FWJ15"/>
      <c r="FWK15"/>
      <c r="FWL15"/>
      <c r="FWM15"/>
      <c r="FWN15"/>
      <c r="FWO15"/>
      <c r="FWP15"/>
      <c r="FWQ15"/>
      <c r="FWR15"/>
      <c r="FWS15"/>
      <c r="FWT15"/>
      <c r="FWU15"/>
      <c r="FWV15"/>
      <c r="FWW15"/>
      <c r="FWX15"/>
      <c r="FWY15"/>
      <c r="FWZ15"/>
      <c r="FXA15"/>
      <c r="FXB15"/>
      <c r="FXC15"/>
      <c r="FXD15"/>
      <c r="FXE15"/>
      <c r="FXF15"/>
      <c r="FXG15"/>
      <c r="FXH15"/>
      <c r="FXI15"/>
      <c r="FXJ15"/>
      <c r="FXK15"/>
      <c r="FXL15"/>
      <c r="FXM15"/>
      <c r="FXN15"/>
      <c r="FXO15"/>
      <c r="FXP15"/>
      <c r="FXQ15"/>
      <c r="FXR15"/>
      <c r="FXS15"/>
      <c r="FXT15"/>
      <c r="FXU15"/>
      <c r="FXV15"/>
      <c r="FXW15"/>
      <c r="FXX15"/>
      <c r="FXY15"/>
      <c r="FXZ15"/>
      <c r="FYA15"/>
      <c r="FYB15"/>
      <c r="FYC15"/>
      <c r="FYD15"/>
      <c r="FYE15"/>
      <c r="FYF15"/>
      <c r="FYG15"/>
      <c r="FYH15"/>
      <c r="FYI15"/>
      <c r="FYJ15"/>
      <c r="FYK15"/>
      <c r="FYL15"/>
      <c r="FYM15"/>
      <c r="FYN15"/>
      <c r="FYO15"/>
      <c r="FYP15"/>
      <c r="FYQ15"/>
      <c r="FYR15"/>
      <c r="FYS15"/>
      <c r="FYT15"/>
      <c r="FYU15"/>
      <c r="FYV15"/>
      <c r="FYW15"/>
      <c r="FYX15"/>
      <c r="FYY15"/>
      <c r="FYZ15"/>
      <c r="FZA15"/>
      <c r="FZB15"/>
      <c r="FZC15"/>
      <c r="FZD15"/>
      <c r="FZE15"/>
      <c r="FZF15"/>
      <c r="FZG15"/>
      <c r="FZH15"/>
      <c r="FZI15"/>
      <c r="FZJ15"/>
      <c r="FZK15"/>
      <c r="FZL15"/>
      <c r="FZM15"/>
      <c r="FZN15"/>
      <c r="FZO15"/>
      <c r="FZP15"/>
      <c r="FZQ15"/>
      <c r="FZR15"/>
      <c r="FZS15"/>
      <c r="FZT15"/>
      <c r="FZU15"/>
      <c r="FZV15"/>
      <c r="FZW15"/>
      <c r="FZX15"/>
      <c r="FZY15"/>
      <c r="FZZ15"/>
      <c r="GAA15"/>
      <c r="GAB15"/>
      <c r="GAC15"/>
      <c r="GAD15"/>
      <c r="GAE15"/>
      <c r="GAF15"/>
      <c r="GAG15"/>
      <c r="GAH15"/>
      <c r="GAI15"/>
      <c r="GAJ15"/>
      <c r="GAK15"/>
      <c r="GAL15"/>
      <c r="GAM15"/>
      <c r="GAN15"/>
      <c r="GAO15"/>
      <c r="GAP15"/>
      <c r="GAQ15"/>
      <c r="GAR15"/>
      <c r="GAS15"/>
      <c r="GAT15"/>
      <c r="GAU15"/>
      <c r="GAV15"/>
      <c r="GAW15"/>
      <c r="GAX15"/>
      <c r="GAY15"/>
      <c r="GAZ15"/>
      <c r="GBA15"/>
      <c r="GBB15"/>
      <c r="GBC15"/>
      <c r="GBD15"/>
      <c r="GBE15"/>
      <c r="GBF15"/>
      <c r="GBG15"/>
      <c r="GBH15"/>
      <c r="GBI15"/>
      <c r="GBJ15"/>
      <c r="GBK15"/>
      <c r="GBL15"/>
      <c r="GBM15"/>
      <c r="GBN15"/>
      <c r="GBO15"/>
      <c r="GBP15"/>
      <c r="GBQ15"/>
      <c r="GBR15"/>
      <c r="GBS15"/>
      <c r="GBT15"/>
      <c r="GBU15"/>
      <c r="GBV15"/>
      <c r="GBW15"/>
      <c r="GBX15"/>
      <c r="GBY15"/>
      <c r="GBZ15"/>
      <c r="GCA15"/>
      <c r="GCB15"/>
      <c r="GCC15"/>
      <c r="GCD15"/>
      <c r="GCE15"/>
      <c r="GCF15"/>
      <c r="GCG15"/>
      <c r="GCH15"/>
      <c r="GCI15"/>
      <c r="GCJ15"/>
      <c r="GCK15"/>
      <c r="GCL15"/>
      <c r="GCM15"/>
      <c r="GCN15"/>
      <c r="GCO15"/>
      <c r="GCP15"/>
      <c r="GCQ15"/>
      <c r="GCR15"/>
      <c r="GCS15"/>
      <c r="GCT15"/>
      <c r="GCU15"/>
      <c r="GCV15"/>
      <c r="GCW15"/>
      <c r="GCX15"/>
      <c r="GCY15"/>
      <c r="GCZ15"/>
      <c r="GDA15"/>
      <c r="GDB15"/>
      <c r="GDC15"/>
      <c r="GDD15"/>
      <c r="GDE15"/>
      <c r="GDF15"/>
      <c r="GDG15"/>
      <c r="GDH15"/>
      <c r="GDI15"/>
      <c r="GDJ15"/>
      <c r="GDK15"/>
      <c r="GDL15"/>
      <c r="GDM15"/>
      <c r="GDN15"/>
      <c r="GDO15"/>
      <c r="GDP15"/>
      <c r="GDQ15"/>
      <c r="GDR15"/>
      <c r="GDS15"/>
      <c r="GDT15"/>
      <c r="GDU15"/>
      <c r="GDV15"/>
      <c r="GDW15"/>
      <c r="GDX15"/>
      <c r="GDY15"/>
      <c r="GDZ15"/>
      <c r="GEA15"/>
      <c r="GEB15"/>
      <c r="GEC15"/>
      <c r="GED15"/>
      <c r="GEE15"/>
      <c r="GEF15"/>
      <c r="GEG15"/>
      <c r="GEH15"/>
      <c r="GEI15"/>
      <c r="GEJ15"/>
      <c r="GEK15"/>
      <c r="GEL15"/>
      <c r="GEM15"/>
      <c r="GEN15"/>
      <c r="GEO15"/>
      <c r="GEP15"/>
      <c r="GEQ15"/>
      <c r="GER15"/>
      <c r="GES15"/>
      <c r="GET15"/>
      <c r="GEU15"/>
      <c r="GEV15"/>
      <c r="GEW15"/>
      <c r="GEX15"/>
      <c r="GEY15"/>
      <c r="GEZ15"/>
      <c r="GFA15"/>
      <c r="GFB15"/>
      <c r="GFC15"/>
      <c r="GFD15"/>
      <c r="GFE15"/>
      <c r="GFF15"/>
      <c r="GFG15"/>
      <c r="GFH15"/>
      <c r="GFI15"/>
      <c r="GFJ15"/>
      <c r="GFK15"/>
      <c r="GFL15"/>
      <c r="GFM15"/>
      <c r="GFN15"/>
      <c r="GFO15"/>
      <c r="GFP15"/>
      <c r="GFQ15"/>
      <c r="GFR15"/>
      <c r="GFS15"/>
      <c r="GFT15"/>
      <c r="GFU15"/>
      <c r="GFV15"/>
      <c r="GFW15"/>
      <c r="GFX15"/>
      <c r="GFY15"/>
      <c r="GFZ15"/>
      <c r="GGA15"/>
      <c r="GGB15"/>
      <c r="GGC15"/>
      <c r="GGD15"/>
      <c r="GGE15"/>
      <c r="GGF15"/>
      <c r="GGG15"/>
      <c r="GGH15"/>
      <c r="GGI15"/>
      <c r="GGJ15"/>
      <c r="GGK15"/>
      <c r="GGL15"/>
      <c r="GGM15"/>
      <c r="GGN15"/>
      <c r="GGO15"/>
      <c r="GGP15"/>
      <c r="GGQ15"/>
      <c r="GGR15"/>
      <c r="GGS15"/>
      <c r="GGT15"/>
      <c r="GGU15"/>
      <c r="GGV15"/>
      <c r="GGW15"/>
      <c r="GGX15"/>
      <c r="GGY15"/>
      <c r="GGZ15"/>
      <c r="GHA15"/>
      <c r="GHB15"/>
      <c r="GHC15"/>
      <c r="GHD15"/>
      <c r="GHE15"/>
      <c r="GHF15"/>
      <c r="GHG15"/>
      <c r="GHH15"/>
      <c r="GHI15"/>
      <c r="GHJ15"/>
      <c r="GHK15"/>
      <c r="GHL15"/>
      <c r="GHM15"/>
      <c r="GHN15"/>
      <c r="GHO15"/>
      <c r="GHP15"/>
      <c r="GHQ15"/>
      <c r="GHR15"/>
      <c r="GHS15"/>
      <c r="GHT15"/>
      <c r="GHU15"/>
      <c r="GHV15"/>
      <c r="GHW15"/>
      <c r="GHX15"/>
      <c r="GHY15"/>
      <c r="GHZ15"/>
      <c r="GIA15"/>
      <c r="GIB15"/>
      <c r="GIC15"/>
      <c r="GID15"/>
      <c r="GIE15"/>
      <c r="GIF15"/>
      <c r="GIG15"/>
      <c r="GIH15"/>
      <c r="GII15"/>
      <c r="GIJ15"/>
      <c r="GIK15"/>
      <c r="GIL15"/>
      <c r="GIM15"/>
      <c r="GIN15"/>
      <c r="GIO15"/>
      <c r="GIP15"/>
      <c r="GIQ15"/>
      <c r="GIR15"/>
      <c r="GIS15"/>
      <c r="GIT15"/>
      <c r="GIU15"/>
      <c r="GIV15"/>
      <c r="GIW15"/>
      <c r="GIX15"/>
      <c r="GIY15"/>
      <c r="GIZ15"/>
      <c r="GJA15"/>
      <c r="GJB15"/>
      <c r="GJC15"/>
      <c r="GJD15"/>
      <c r="GJE15"/>
      <c r="GJF15"/>
      <c r="GJG15"/>
      <c r="GJH15"/>
      <c r="GJI15"/>
      <c r="GJJ15"/>
      <c r="GJK15"/>
      <c r="GJL15"/>
      <c r="GJM15"/>
      <c r="GJN15"/>
      <c r="GJO15"/>
      <c r="GJP15"/>
      <c r="GJQ15"/>
      <c r="GJR15"/>
      <c r="GJS15"/>
      <c r="GJT15"/>
      <c r="GJU15"/>
      <c r="GJV15"/>
      <c r="GJW15"/>
      <c r="GJX15"/>
      <c r="GJY15"/>
      <c r="GJZ15"/>
      <c r="GKA15"/>
      <c r="GKB15"/>
      <c r="GKC15"/>
      <c r="GKD15"/>
      <c r="GKE15"/>
      <c r="GKF15"/>
      <c r="GKG15"/>
      <c r="GKH15"/>
      <c r="GKI15"/>
      <c r="GKJ15"/>
      <c r="GKK15"/>
      <c r="GKL15"/>
      <c r="GKM15"/>
      <c r="GKN15"/>
      <c r="GKO15"/>
      <c r="GKP15"/>
      <c r="GKQ15"/>
      <c r="GKR15"/>
      <c r="GKS15"/>
      <c r="GKT15"/>
      <c r="GKU15"/>
      <c r="GKV15"/>
      <c r="GKW15"/>
      <c r="GKX15"/>
      <c r="GKY15"/>
      <c r="GKZ15"/>
      <c r="GLA15"/>
      <c r="GLB15"/>
      <c r="GLC15"/>
      <c r="GLD15"/>
      <c r="GLE15"/>
      <c r="GLF15"/>
      <c r="GLG15"/>
      <c r="GLH15"/>
      <c r="GLI15"/>
      <c r="GLJ15"/>
      <c r="GLK15"/>
      <c r="GLL15"/>
      <c r="GLM15"/>
      <c r="GLN15"/>
      <c r="GLO15"/>
      <c r="GLP15"/>
      <c r="GLQ15"/>
      <c r="GLR15"/>
      <c r="GLS15"/>
      <c r="GLT15"/>
      <c r="GLU15"/>
      <c r="GLV15"/>
      <c r="GLW15"/>
      <c r="GLX15"/>
      <c r="GLY15"/>
      <c r="GLZ15"/>
      <c r="GMA15"/>
      <c r="GMB15"/>
      <c r="GMC15"/>
      <c r="GMD15"/>
      <c r="GME15"/>
      <c r="GMF15"/>
      <c r="GMG15"/>
      <c r="GMH15"/>
      <c r="GMI15"/>
      <c r="GMJ15"/>
      <c r="GMK15"/>
      <c r="GML15"/>
      <c r="GMM15"/>
      <c r="GMN15"/>
      <c r="GMO15"/>
      <c r="GMP15"/>
      <c r="GMQ15"/>
      <c r="GMR15"/>
      <c r="GMS15"/>
      <c r="GMT15"/>
      <c r="GMU15"/>
      <c r="GMV15"/>
      <c r="GMW15"/>
      <c r="GMX15"/>
      <c r="GMY15"/>
      <c r="GMZ15"/>
      <c r="GNA15"/>
      <c r="GNB15"/>
      <c r="GNC15"/>
      <c r="GND15"/>
      <c r="GNE15"/>
      <c r="GNF15"/>
      <c r="GNG15"/>
      <c r="GNH15"/>
      <c r="GNI15"/>
      <c r="GNJ15"/>
      <c r="GNK15"/>
      <c r="GNL15"/>
      <c r="GNM15"/>
      <c r="GNN15"/>
      <c r="GNO15"/>
      <c r="GNP15"/>
      <c r="GNQ15"/>
      <c r="GNR15"/>
      <c r="GNS15"/>
      <c r="GNT15"/>
      <c r="GNU15"/>
      <c r="GNV15"/>
      <c r="GNW15"/>
      <c r="GNX15"/>
      <c r="GNY15"/>
      <c r="GNZ15"/>
      <c r="GOA15"/>
      <c r="GOB15"/>
      <c r="GOC15"/>
      <c r="GOD15"/>
      <c r="GOE15"/>
      <c r="GOF15"/>
      <c r="GOG15"/>
      <c r="GOH15"/>
      <c r="GOI15"/>
      <c r="GOJ15"/>
      <c r="GOK15"/>
      <c r="GOL15"/>
      <c r="GOM15"/>
      <c r="GON15"/>
      <c r="GOO15"/>
      <c r="GOP15"/>
      <c r="GOQ15"/>
      <c r="GOR15"/>
      <c r="GOS15"/>
      <c r="GOT15"/>
      <c r="GOU15"/>
      <c r="GOV15"/>
      <c r="GOW15"/>
      <c r="GOX15"/>
      <c r="GOY15"/>
      <c r="GOZ15"/>
      <c r="GPA15"/>
      <c r="GPB15"/>
      <c r="GPC15"/>
      <c r="GPD15"/>
      <c r="GPE15"/>
      <c r="GPF15"/>
      <c r="GPG15"/>
      <c r="GPH15"/>
      <c r="GPI15"/>
      <c r="GPJ15"/>
      <c r="GPK15"/>
      <c r="GPL15"/>
      <c r="GPM15"/>
      <c r="GPN15"/>
      <c r="GPO15"/>
      <c r="GPP15"/>
      <c r="GPQ15"/>
      <c r="GPR15"/>
      <c r="GPS15"/>
      <c r="GPT15"/>
      <c r="GPU15"/>
      <c r="GPV15"/>
      <c r="GPW15"/>
      <c r="GPX15"/>
      <c r="GPY15"/>
      <c r="GPZ15"/>
      <c r="GQA15"/>
      <c r="GQB15"/>
      <c r="GQC15"/>
      <c r="GQD15"/>
      <c r="GQE15"/>
      <c r="GQF15"/>
      <c r="GQG15"/>
      <c r="GQH15"/>
      <c r="GQI15"/>
      <c r="GQJ15"/>
      <c r="GQK15"/>
      <c r="GQL15"/>
      <c r="GQM15"/>
      <c r="GQN15"/>
      <c r="GQO15"/>
      <c r="GQP15"/>
      <c r="GQQ15"/>
      <c r="GQR15"/>
      <c r="GQS15"/>
      <c r="GQT15"/>
      <c r="GQU15"/>
      <c r="GQV15"/>
      <c r="GQW15"/>
      <c r="GQX15"/>
      <c r="GQY15"/>
      <c r="GQZ15"/>
      <c r="GRA15"/>
      <c r="GRB15"/>
      <c r="GRC15"/>
      <c r="GRD15"/>
      <c r="GRE15"/>
      <c r="GRF15"/>
      <c r="GRG15"/>
      <c r="GRH15"/>
      <c r="GRI15"/>
      <c r="GRJ15"/>
      <c r="GRK15"/>
      <c r="GRL15"/>
      <c r="GRM15"/>
      <c r="GRN15"/>
      <c r="GRO15"/>
      <c r="GRP15"/>
      <c r="GRQ15"/>
      <c r="GRR15"/>
      <c r="GRS15"/>
      <c r="GRT15"/>
      <c r="GRU15"/>
      <c r="GRV15"/>
      <c r="GRW15"/>
      <c r="GRX15"/>
      <c r="GRY15"/>
      <c r="GRZ15"/>
      <c r="GSA15"/>
      <c r="GSB15"/>
      <c r="GSC15"/>
      <c r="GSD15"/>
      <c r="GSE15"/>
      <c r="GSF15"/>
      <c r="GSG15"/>
      <c r="GSH15"/>
      <c r="GSI15"/>
      <c r="GSJ15"/>
      <c r="GSK15"/>
      <c r="GSL15"/>
      <c r="GSM15"/>
      <c r="GSN15"/>
      <c r="GSO15"/>
      <c r="GSP15"/>
      <c r="GSQ15"/>
      <c r="GSR15"/>
      <c r="GSS15"/>
      <c r="GST15"/>
      <c r="GSU15"/>
      <c r="GSV15"/>
      <c r="GSW15"/>
      <c r="GSX15"/>
      <c r="GSY15"/>
      <c r="GSZ15"/>
      <c r="GTA15"/>
      <c r="GTB15"/>
      <c r="GTC15"/>
      <c r="GTD15"/>
      <c r="GTE15"/>
      <c r="GTF15"/>
      <c r="GTG15"/>
      <c r="GTH15"/>
      <c r="GTI15"/>
      <c r="GTJ15"/>
      <c r="GTK15"/>
      <c r="GTL15"/>
      <c r="GTM15"/>
      <c r="GTN15"/>
      <c r="GTO15"/>
      <c r="GTP15"/>
      <c r="GTQ15"/>
      <c r="GTR15"/>
      <c r="GTS15"/>
      <c r="GTT15"/>
      <c r="GTU15"/>
      <c r="GTV15"/>
      <c r="GTW15"/>
      <c r="GTX15"/>
      <c r="GTY15"/>
      <c r="GTZ15"/>
      <c r="GUA15"/>
      <c r="GUB15"/>
      <c r="GUC15"/>
      <c r="GUD15"/>
      <c r="GUE15"/>
      <c r="GUF15"/>
      <c r="GUG15"/>
      <c r="GUH15"/>
      <c r="GUI15"/>
      <c r="GUJ15"/>
      <c r="GUK15"/>
      <c r="GUL15"/>
      <c r="GUM15"/>
      <c r="GUN15"/>
      <c r="GUO15"/>
      <c r="GUP15"/>
      <c r="GUQ15"/>
      <c r="GUR15"/>
      <c r="GUS15"/>
      <c r="GUT15"/>
      <c r="GUU15"/>
      <c r="GUV15"/>
      <c r="GUW15"/>
      <c r="GUX15"/>
      <c r="GUY15"/>
      <c r="GUZ15"/>
      <c r="GVA15"/>
      <c r="GVB15"/>
      <c r="GVC15"/>
      <c r="GVD15"/>
      <c r="GVE15"/>
      <c r="GVF15"/>
      <c r="GVG15"/>
      <c r="GVH15"/>
      <c r="GVI15"/>
      <c r="GVJ15"/>
      <c r="GVK15"/>
      <c r="GVL15"/>
      <c r="GVM15"/>
      <c r="GVN15"/>
      <c r="GVO15"/>
      <c r="GVP15"/>
      <c r="GVQ15"/>
      <c r="GVR15"/>
      <c r="GVS15"/>
      <c r="GVT15"/>
      <c r="GVU15"/>
      <c r="GVV15"/>
      <c r="GVW15"/>
      <c r="GVX15"/>
      <c r="GVY15"/>
      <c r="GVZ15"/>
      <c r="GWA15"/>
      <c r="GWB15"/>
      <c r="GWC15"/>
      <c r="GWD15"/>
      <c r="GWE15"/>
      <c r="GWF15"/>
      <c r="GWG15"/>
      <c r="GWH15"/>
      <c r="GWI15"/>
      <c r="GWJ15"/>
      <c r="GWK15"/>
      <c r="GWL15"/>
      <c r="GWM15"/>
      <c r="GWN15"/>
      <c r="GWO15"/>
      <c r="GWP15"/>
      <c r="GWQ15"/>
      <c r="GWR15"/>
      <c r="GWS15"/>
      <c r="GWT15"/>
      <c r="GWU15"/>
      <c r="GWV15"/>
      <c r="GWW15"/>
      <c r="GWX15"/>
      <c r="GWY15"/>
      <c r="GWZ15"/>
      <c r="GXA15"/>
      <c r="GXB15"/>
      <c r="GXC15"/>
      <c r="GXD15"/>
      <c r="GXE15"/>
      <c r="GXF15"/>
      <c r="GXG15"/>
      <c r="GXH15"/>
      <c r="GXI15"/>
      <c r="GXJ15"/>
      <c r="GXK15"/>
      <c r="GXL15"/>
      <c r="GXM15"/>
      <c r="GXN15"/>
      <c r="GXO15"/>
      <c r="GXP15"/>
      <c r="GXQ15"/>
      <c r="GXR15"/>
      <c r="GXS15"/>
      <c r="GXT15"/>
      <c r="GXU15"/>
      <c r="GXV15"/>
      <c r="GXW15"/>
      <c r="GXX15"/>
      <c r="GXY15"/>
      <c r="GXZ15"/>
      <c r="GYA15"/>
      <c r="GYB15"/>
      <c r="GYC15"/>
      <c r="GYD15"/>
      <c r="GYE15"/>
      <c r="GYF15"/>
      <c r="GYG15"/>
      <c r="GYH15"/>
      <c r="GYI15"/>
      <c r="GYJ15"/>
      <c r="GYK15"/>
      <c r="GYL15"/>
      <c r="GYM15"/>
      <c r="GYN15"/>
      <c r="GYO15"/>
      <c r="GYP15"/>
      <c r="GYQ15"/>
      <c r="GYR15"/>
      <c r="GYS15"/>
      <c r="GYT15"/>
      <c r="GYU15"/>
      <c r="GYV15"/>
      <c r="GYW15"/>
      <c r="GYX15"/>
      <c r="GYY15"/>
      <c r="GYZ15"/>
      <c r="GZA15"/>
      <c r="GZB15"/>
      <c r="GZC15"/>
      <c r="GZD15"/>
      <c r="GZE15"/>
      <c r="GZF15"/>
      <c r="GZG15"/>
      <c r="GZH15"/>
      <c r="GZI15"/>
      <c r="GZJ15"/>
      <c r="GZK15"/>
      <c r="GZL15"/>
      <c r="GZM15"/>
      <c r="GZN15"/>
      <c r="GZO15"/>
      <c r="GZP15"/>
      <c r="GZQ15"/>
      <c r="GZR15"/>
      <c r="GZS15"/>
      <c r="GZT15"/>
      <c r="GZU15"/>
      <c r="GZV15"/>
      <c r="GZW15"/>
      <c r="GZX15"/>
      <c r="GZY15"/>
      <c r="GZZ15"/>
      <c r="HAA15"/>
      <c r="HAB15"/>
      <c r="HAC15"/>
      <c r="HAD15"/>
      <c r="HAE15"/>
      <c r="HAF15"/>
      <c r="HAG15"/>
      <c r="HAH15"/>
      <c r="HAI15"/>
      <c r="HAJ15"/>
      <c r="HAK15"/>
      <c r="HAL15"/>
      <c r="HAM15"/>
      <c r="HAN15"/>
      <c r="HAO15"/>
      <c r="HAP15"/>
      <c r="HAQ15"/>
      <c r="HAR15"/>
      <c r="HAS15"/>
      <c r="HAT15"/>
      <c r="HAU15"/>
      <c r="HAV15"/>
      <c r="HAW15"/>
      <c r="HAX15"/>
      <c r="HAY15"/>
      <c r="HAZ15"/>
      <c r="HBA15"/>
      <c r="HBB15"/>
      <c r="HBC15"/>
      <c r="HBD15"/>
      <c r="HBE15"/>
      <c r="HBF15"/>
      <c r="HBG15"/>
      <c r="HBH15"/>
      <c r="HBI15"/>
      <c r="HBJ15"/>
      <c r="HBK15"/>
      <c r="HBL15"/>
      <c r="HBM15"/>
      <c r="HBN15"/>
      <c r="HBO15"/>
      <c r="HBP15"/>
      <c r="HBQ15"/>
      <c r="HBR15"/>
      <c r="HBS15"/>
      <c r="HBT15"/>
      <c r="HBU15"/>
      <c r="HBV15"/>
      <c r="HBW15"/>
      <c r="HBX15"/>
      <c r="HBY15"/>
      <c r="HBZ15"/>
      <c r="HCA15"/>
      <c r="HCB15"/>
      <c r="HCC15"/>
      <c r="HCD15"/>
      <c r="HCE15"/>
      <c r="HCF15"/>
      <c r="HCG15"/>
      <c r="HCH15"/>
      <c r="HCI15"/>
      <c r="HCJ15"/>
      <c r="HCK15"/>
      <c r="HCL15"/>
      <c r="HCM15"/>
      <c r="HCN15"/>
      <c r="HCO15"/>
      <c r="HCP15"/>
      <c r="HCQ15"/>
      <c r="HCR15"/>
      <c r="HCS15"/>
      <c r="HCT15"/>
      <c r="HCU15"/>
      <c r="HCV15"/>
      <c r="HCW15"/>
      <c r="HCX15"/>
      <c r="HCY15"/>
      <c r="HCZ15"/>
      <c r="HDA15"/>
      <c r="HDB15"/>
      <c r="HDC15"/>
      <c r="HDD15"/>
      <c r="HDE15"/>
      <c r="HDF15"/>
      <c r="HDG15"/>
      <c r="HDH15"/>
      <c r="HDI15"/>
      <c r="HDJ15"/>
      <c r="HDK15"/>
      <c r="HDL15"/>
      <c r="HDM15"/>
      <c r="HDN15"/>
      <c r="HDO15"/>
      <c r="HDP15"/>
      <c r="HDQ15"/>
      <c r="HDR15"/>
      <c r="HDS15"/>
      <c r="HDT15"/>
      <c r="HDU15"/>
      <c r="HDV15"/>
      <c r="HDW15"/>
      <c r="HDX15"/>
      <c r="HDY15"/>
      <c r="HDZ15"/>
      <c r="HEA15"/>
      <c r="HEB15"/>
      <c r="HEC15"/>
      <c r="HED15"/>
      <c r="HEE15"/>
      <c r="HEF15"/>
      <c r="HEG15"/>
      <c r="HEH15"/>
      <c r="HEI15"/>
      <c r="HEJ15"/>
      <c r="HEK15"/>
      <c r="HEL15"/>
      <c r="HEM15"/>
      <c r="HEN15"/>
      <c r="HEO15"/>
      <c r="HEP15"/>
      <c r="HEQ15"/>
      <c r="HER15"/>
      <c r="HES15"/>
      <c r="HET15"/>
      <c r="HEU15"/>
      <c r="HEV15"/>
      <c r="HEW15"/>
      <c r="HEX15"/>
      <c r="HEY15"/>
      <c r="HEZ15"/>
      <c r="HFA15"/>
      <c r="HFB15"/>
      <c r="HFC15"/>
      <c r="HFD15"/>
      <c r="HFE15"/>
      <c r="HFF15"/>
      <c r="HFG15"/>
      <c r="HFH15"/>
      <c r="HFI15"/>
      <c r="HFJ15"/>
      <c r="HFK15"/>
      <c r="HFL15"/>
      <c r="HFM15"/>
      <c r="HFN15"/>
      <c r="HFO15"/>
      <c r="HFP15"/>
      <c r="HFQ15"/>
      <c r="HFR15"/>
      <c r="HFS15"/>
      <c r="HFT15"/>
      <c r="HFU15"/>
      <c r="HFV15"/>
      <c r="HFW15"/>
      <c r="HFX15"/>
      <c r="HFY15"/>
      <c r="HFZ15"/>
      <c r="HGA15"/>
      <c r="HGB15"/>
      <c r="HGC15"/>
      <c r="HGD15"/>
      <c r="HGE15"/>
      <c r="HGF15"/>
      <c r="HGG15"/>
      <c r="HGH15"/>
      <c r="HGI15"/>
      <c r="HGJ15"/>
      <c r="HGK15"/>
      <c r="HGL15"/>
      <c r="HGM15"/>
      <c r="HGN15"/>
      <c r="HGO15"/>
      <c r="HGP15"/>
      <c r="HGQ15"/>
      <c r="HGR15"/>
      <c r="HGS15"/>
      <c r="HGT15"/>
      <c r="HGU15"/>
      <c r="HGV15"/>
      <c r="HGW15"/>
      <c r="HGX15"/>
      <c r="HGY15"/>
      <c r="HGZ15"/>
      <c r="HHA15"/>
      <c r="HHB15"/>
      <c r="HHC15"/>
      <c r="HHD15"/>
      <c r="HHE15"/>
      <c r="HHF15"/>
      <c r="HHG15"/>
      <c r="HHH15"/>
      <c r="HHI15"/>
      <c r="HHJ15"/>
      <c r="HHK15"/>
      <c r="HHL15"/>
      <c r="HHM15"/>
      <c r="HHN15"/>
      <c r="HHO15"/>
      <c r="HHP15"/>
      <c r="HHQ15"/>
      <c r="HHR15"/>
      <c r="HHS15"/>
      <c r="HHT15"/>
      <c r="HHU15"/>
      <c r="HHV15"/>
      <c r="HHW15"/>
      <c r="HHX15"/>
      <c r="HHY15"/>
      <c r="HHZ15"/>
      <c r="HIA15"/>
      <c r="HIB15"/>
      <c r="HIC15"/>
      <c r="HID15"/>
      <c r="HIE15"/>
      <c r="HIF15"/>
      <c r="HIG15"/>
      <c r="HIH15"/>
      <c r="HII15"/>
      <c r="HIJ15"/>
      <c r="HIK15"/>
      <c r="HIL15"/>
      <c r="HIM15"/>
      <c r="HIN15"/>
      <c r="HIO15"/>
      <c r="HIP15"/>
      <c r="HIQ15"/>
      <c r="HIR15"/>
      <c r="HIS15"/>
      <c r="HIT15"/>
      <c r="HIU15"/>
      <c r="HIV15"/>
      <c r="HIW15"/>
      <c r="HIX15"/>
      <c r="HIY15"/>
      <c r="HIZ15"/>
      <c r="HJA15"/>
      <c r="HJB15"/>
      <c r="HJC15"/>
      <c r="HJD15"/>
      <c r="HJE15"/>
      <c r="HJF15"/>
      <c r="HJG15"/>
      <c r="HJH15"/>
      <c r="HJI15"/>
      <c r="HJJ15"/>
      <c r="HJK15"/>
      <c r="HJL15"/>
      <c r="HJM15"/>
      <c r="HJN15"/>
      <c r="HJO15"/>
      <c r="HJP15"/>
      <c r="HJQ15"/>
      <c r="HJR15"/>
      <c r="HJS15"/>
      <c r="HJT15"/>
      <c r="HJU15"/>
      <c r="HJV15"/>
      <c r="HJW15"/>
      <c r="HJX15"/>
      <c r="HJY15"/>
      <c r="HJZ15"/>
      <c r="HKA15"/>
      <c r="HKB15"/>
      <c r="HKC15"/>
      <c r="HKD15"/>
      <c r="HKE15"/>
      <c r="HKF15"/>
      <c r="HKG15"/>
      <c r="HKH15"/>
      <c r="HKI15"/>
      <c r="HKJ15"/>
      <c r="HKK15"/>
      <c r="HKL15"/>
      <c r="HKM15"/>
      <c r="HKN15"/>
      <c r="HKO15"/>
      <c r="HKP15"/>
      <c r="HKQ15"/>
      <c r="HKR15"/>
      <c r="HKS15"/>
      <c r="HKT15"/>
      <c r="HKU15"/>
      <c r="HKV15"/>
      <c r="HKW15"/>
      <c r="HKX15"/>
      <c r="HKY15"/>
      <c r="HKZ15"/>
      <c r="HLA15"/>
      <c r="HLB15"/>
      <c r="HLC15"/>
      <c r="HLD15"/>
      <c r="HLE15"/>
      <c r="HLF15"/>
      <c r="HLG15"/>
      <c r="HLH15"/>
      <c r="HLI15"/>
      <c r="HLJ15"/>
      <c r="HLK15"/>
      <c r="HLL15"/>
      <c r="HLM15"/>
      <c r="HLN15"/>
      <c r="HLO15"/>
      <c r="HLP15"/>
      <c r="HLQ15"/>
      <c r="HLR15"/>
      <c r="HLS15"/>
      <c r="HLT15"/>
      <c r="HLU15"/>
      <c r="HLV15"/>
      <c r="HLW15"/>
      <c r="HLX15"/>
      <c r="HLY15"/>
      <c r="HLZ15"/>
      <c r="HMA15"/>
      <c r="HMB15"/>
      <c r="HMC15"/>
      <c r="HMD15"/>
      <c r="HME15"/>
      <c r="HMF15"/>
      <c r="HMG15"/>
      <c r="HMH15"/>
      <c r="HMI15"/>
      <c r="HMJ15"/>
      <c r="HMK15"/>
      <c r="HML15"/>
      <c r="HMM15"/>
      <c r="HMN15"/>
      <c r="HMO15"/>
      <c r="HMP15"/>
      <c r="HMQ15"/>
      <c r="HMR15"/>
      <c r="HMS15"/>
      <c r="HMT15"/>
      <c r="HMU15"/>
      <c r="HMV15"/>
      <c r="HMW15"/>
      <c r="HMX15"/>
      <c r="HMY15"/>
      <c r="HMZ15"/>
      <c r="HNA15"/>
      <c r="HNB15"/>
      <c r="HNC15"/>
      <c r="HND15"/>
      <c r="HNE15"/>
      <c r="HNF15"/>
      <c r="HNG15"/>
      <c r="HNH15"/>
      <c r="HNI15"/>
    </row>
    <row r="16" spans="1:5781" s="2" customFormat="1" x14ac:dyDescent="0.25">
      <c r="B16" s="5" t="s">
        <v>279</v>
      </c>
      <c r="C16" s="3" t="s">
        <v>220</v>
      </c>
      <c r="D16" s="7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  <c r="AMM16"/>
      <c r="AMN16"/>
      <c r="AMO16"/>
      <c r="AMP16"/>
      <c r="AMQ16"/>
      <c r="AMR16"/>
      <c r="AMS16"/>
      <c r="AMT16"/>
      <c r="AMU16"/>
      <c r="AMV16"/>
      <c r="AMW16"/>
      <c r="AMX16"/>
      <c r="AMY16"/>
      <c r="AMZ16"/>
      <c r="ANA16"/>
      <c r="ANB16"/>
      <c r="ANC16"/>
      <c r="AND16"/>
      <c r="ANE16"/>
      <c r="ANF16"/>
      <c r="ANG16"/>
      <c r="ANH16"/>
      <c r="ANI16"/>
      <c r="ANJ16"/>
      <c r="ANK16"/>
      <c r="ANL16"/>
      <c r="ANM16"/>
      <c r="ANN16"/>
      <c r="ANO16"/>
      <c r="ANP16"/>
      <c r="ANQ16"/>
      <c r="ANR16"/>
      <c r="ANS16"/>
      <c r="ANT16"/>
      <c r="ANU16"/>
      <c r="ANV16"/>
      <c r="ANW16"/>
      <c r="ANX16"/>
      <c r="ANY16"/>
      <c r="ANZ16"/>
      <c r="AOA16"/>
      <c r="AOB16"/>
      <c r="AOC16"/>
      <c r="AOD16"/>
      <c r="AOE16"/>
      <c r="AOF16"/>
      <c r="AOG16"/>
      <c r="AOH16"/>
      <c r="AOI16"/>
      <c r="AOJ16"/>
      <c r="AOK16"/>
      <c r="AOL16"/>
      <c r="AOM16"/>
      <c r="AON16"/>
      <c r="AOO16"/>
      <c r="AOP16"/>
      <c r="AOQ16"/>
      <c r="AOR16"/>
      <c r="AOS16"/>
      <c r="AOT16"/>
      <c r="AOU16"/>
      <c r="AOV16"/>
      <c r="AOW16"/>
      <c r="AOX16"/>
      <c r="AOY16"/>
      <c r="AOZ16"/>
      <c r="APA16"/>
      <c r="APB16"/>
      <c r="APC16"/>
      <c r="APD16"/>
      <c r="APE16"/>
      <c r="APF16"/>
      <c r="APG16"/>
      <c r="APH16"/>
      <c r="API16"/>
      <c r="APJ16"/>
      <c r="APK16"/>
      <c r="APL16"/>
      <c r="APM16"/>
      <c r="APN16"/>
      <c r="APO16"/>
      <c r="APP16"/>
      <c r="APQ16"/>
      <c r="APR16"/>
      <c r="APS16"/>
      <c r="APT16"/>
      <c r="APU16"/>
      <c r="APV16"/>
      <c r="APW16"/>
      <c r="APX16"/>
      <c r="APY16"/>
      <c r="APZ16"/>
      <c r="AQA16"/>
      <c r="AQB16"/>
      <c r="AQC16"/>
      <c r="AQD16"/>
      <c r="AQE16"/>
      <c r="AQF16"/>
      <c r="AQG16"/>
      <c r="AQH16"/>
      <c r="AQI16"/>
      <c r="AQJ16"/>
      <c r="AQK16"/>
      <c r="AQL16"/>
      <c r="AQM16"/>
      <c r="AQN16"/>
      <c r="AQO16"/>
      <c r="AQP16"/>
      <c r="AQQ16"/>
      <c r="AQR16"/>
      <c r="AQS16"/>
      <c r="AQT16"/>
      <c r="AQU16"/>
      <c r="AQV16"/>
      <c r="AQW16"/>
      <c r="AQX16"/>
      <c r="AQY16"/>
      <c r="AQZ16"/>
      <c r="ARA16"/>
      <c r="ARB16"/>
      <c r="ARC16"/>
      <c r="ARD16"/>
      <c r="ARE16"/>
      <c r="ARF16"/>
      <c r="ARG16"/>
      <c r="ARH16"/>
      <c r="ARI16"/>
      <c r="ARJ16"/>
      <c r="ARK16"/>
      <c r="ARL16"/>
      <c r="ARM16"/>
      <c r="ARN16"/>
      <c r="ARO16"/>
      <c r="ARP16"/>
      <c r="ARQ16"/>
      <c r="ARR16"/>
      <c r="ARS16"/>
      <c r="ART16"/>
      <c r="ARU16"/>
      <c r="ARV16"/>
      <c r="ARW16"/>
      <c r="ARX16"/>
      <c r="ARY16"/>
      <c r="ARZ16"/>
      <c r="ASA16"/>
      <c r="ASB16"/>
      <c r="ASC16"/>
      <c r="ASD16"/>
      <c r="ASE16"/>
      <c r="ASF16"/>
      <c r="ASG16"/>
      <c r="ASH16"/>
      <c r="ASI16"/>
      <c r="ASJ16"/>
      <c r="ASK16"/>
      <c r="ASL16"/>
      <c r="ASM16"/>
      <c r="ASN16"/>
      <c r="ASO16"/>
      <c r="ASP16"/>
      <c r="ASQ16"/>
      <c r="ASR16"/>
      <c r="ASS16"/>
      <c r="AST16"/>
      <c r="ASU16"/>
      <c r="ASV16"/>
      <c r="ASW16"/>
      <c r="ASX16"/>
      <c r="ASY16"/>
      <c r="ASZ16"/>
      <c r="ATA16"/>
      <c r="ATB16"/>
      <c r="ATC16"/>
      <c r="ATD16"/>
      <c r="ATE16"/>
      <c r="ATF16"/>
      <c r="ATG16"/>
      <c r="ATH16"/>
      <c r="ATI16"/>
      <c r="ATJ16"/>
      <c r="ATK16"/>
      <c r="ATL16"/>
      <c r="ATM16"/>
      <c r="ATN16"/>
      <c r="ATO16"/>
      <c r="ATP16"/>
      <c r="ATQ16"/>
      <c r="ATR16"/>
      <c r="ATS16"/>
      <c r="ATT16"/>
      <c r="ATU16"/>
      <c r="ATV16"/>
      <c r="ATW16"/>
      <c r="ATX16"/>
      <c r="ATY16"/>
      <c r="ATZ16"/>
      <c r="AUA16"/>
      <c r="AUB16"/>
      <c r="AUC16"/>
      <c r="AUD16"/>
      <c r="AUE16"/>
      <c r="AUF16"/>
      <c r="AUG16"/>
      <c r="AUH16"/>
      <c r="AUI16"/>
      <c r="AUJ16"/>
      <c r="AUK16"/>
      <c r="AUL16"/>
      <c r="AUM16"/>
      <c r="AUN16"/>
      <c r="AUO16"/>
      <c r="AUP16"/>
      <c r="AUQ16"/>
      <c r="AUR16"/>
      <c r="AUS16"/>
      <c r="AUT16"/>
      <c r="AUU16"/>
      <c r="AUV16"/>
      <c r="AUW16"/>
      <c r="AUX16"/>
      <c r="AUY16"/>
      <c r="AUZ16"/>
      <c r="AVA16"/>
      <c r="AVB16"/>
      <c r="AVC16"/>
      <c r="AVD16"/>
      <c r="AVE16"/>
      <c r="AVF16"/>
      <c r="AVG16"/>
      <c r="AVH16"/>
      <c r="AVI16"/>
      <c r="AVJ16"/>
      <c r="AVK16"/>
      <c r="AVL16"/>
      <c r="AVM16"/>
      <c r="AVN16"/>
      <c r="AVO16"/>
      <c r="AVP16"/>
      <c r="AVQ16"/>
      <c r="AVR16"/>
      <c r="AVS16"/>
      <c r="AVT16"/>
      <c r="AVU16"/>
      <c r="AVV16"/>
      <c r="AVW16"/>
      <c r="AVX16"/>
      <c r="AVY16"/>
      <c r="AVZ16"/>
      <c r="AWA16"/>
      <c r="AWB16"/>
      <c r="AWC16"/>
      <c r="AWD16"/>
      <c r="AWE16"/>
      <c r="AWF16"/>
      <c r="AWG16"/>
      <c r="AWH16"/>
      <c r="AWI16"/>
      <c r="AWJ16"/>
      <c r="AWK16"/>
      <c r="AWL16"/>
      <c r="AWM16"/>
      <c r="AWN16"/>
      <c r="AWO16"/>
      <c r="AWP16"/>
      <c r="AWQ16"/>
      <c r="AWR16"/>
      <c r="AWS16"/>
      <c r="AWT16"/>
      <c r="AWU16"/>
      <c r="AWV16"/>
      <c r="AWW16"/>
      <c r="AWX16"/>
      <c r="AWY16"/>
      <c r="AWZ16"/>
      <c r="AXA16"/>
      <c r="AXB16"/>
      <c r="AXC16"/>
      <c r="AXD16"/>
      <c r="AXE16"/>
      <c r="AXF16"/>
      <c r="AXG16"/>
      <c r="AXH16"/>
      <c r="AXI16"/>
      <c r="AXJ16"/>
      <c r="AXK16"/>
      <c r="AXL16"/>
      <c r="AXM16"/>
      <c r="AXN16"/>
      <c r="AXO16"/>
      <c r="AXP16"/>
      <c r="AXQ16"/>
      <c r="AXR16"/>
      <c r="AXS16"/>
      <c r="AXT16"/>
      <c r="AXU16"/>
      <c r="AXV16"/>
      <c r="AXW16"/>
      <c r="AXX16"/>
      <c r="AXY16"/>
      <c r="AXZ16"/>
      <c r="AYA16"/>
      <c r="AYB16"/>
      <c r="AYC16"/>
      <c r="AYD16"/>
      <c r="AYE16"/>
      <c r="AYF16"/>
      <c r="AYG16"/>
      <c r="AYH16"/>
      <c r="AYI16"/>
      <c r="AYJ16"/>
      <c r="AYK16"/>
      <c r="AYL16"/>
      <c r="AYM16"/>
      <c r="AYN16"/>
      <c r="AYO16"/>
      <c r="AYP16"/>
      <c r="AYQ16"/>
      <c r="AYR16"/>
      <c r="AYS16"/>
      <c r="AYT16"/>
      <c r="AYU16"/>
      <c r="AYV16"/>
      <c r="AYW16"/>
      <c r="AYX16"/>
      <c r="AYY16"/>
      <c r="AYZ16"/>
      <c r="AZA16"/>
      <c r="AZB16"/>
      <c r="AZC16"/>
      <c r="AZD16"/>
      <c r="AZE16"/>
      <c r="AZF16"/>
      <c r="AZG16"/>
      <c r="AZH16"/>
      <c r="AZI16"/>
      <c r="AZJ16"/>
      <c r="AZK16"/>
      <c r="AZL16"/>
      <c r="AZM16"/>
      <c r="AZN16"/>
      <c r="AZO16"/>
      <c r="AZP16"/>
      <c r="AZQ16"/>
      <c r="AZR16"/>
      <c r="AZS16"/>
      <c r="AZT16"/>
      <c r="AZU16"/>
      <c r="AZV16"/>
      <c r="AZW16"/>
      <c r="AZX16"/>
      <c r="AZY16"/>
      <c r="AZZ16"/>
      <c r="BAA16"/>
      <c r="BAB16"/>
      <c r="BAC16"/>
      <c r="BAD16"/>
      <c r="BAE16"/>
      <c r="BAF16"/>
      <c r="BAG16"/>
      <c r="BAH16"/>
      <c r="BAI16"/>
      <c r="BAJ16"/>
      <c r="BAK16"/>
      <c r="BAL16"/>
      <c r="BAM16"/>
      <c r="BAN16"/>
      <c r="BAO16"/>
      <c r="BAP16"/>
      <c r="BAQ16"/>
      <c r="BAR16"/>
      <c r="BAS16"/>
      <c r="BAT16"/>
      <c r="BAU16"/>
      <c r="BAV16"/>
      <c r="BAW16"/>
      <c r="BAX16"/>
      <c r="BAY16"/>
      <c r="BAZ16"/>
      <c r="BBA16"/>
      <c r="BBB16"/>
      <c r="BBC16"/>
      <c r="BBD16"/>
      <c r="BBE16"/>
      <c r="BBF16"/>
      <c r="BBG16"/>
      <c r="BBH16"/>
      <c r="BBI16"/>
      <c r="BBJ16"/>
      <c r="BBK16"/>
      <c r="BBL16"/>
      <c r="BBM16"/>
      <c r="BBN16"/>
      <c r="BBO16"/>
      <c r="BBP16"/>
      <c r="BBQ16"/>
      <c r="BBR16"/>
      <c r="BBS16"/>
      <c r="BBT16"/>
      <c r="BBU16"/>
      <c r="BBV16"/>
      <c r="BBW16"/>
      <c r="BBX16"/>
      <c r="BBY16"/>
      <c r="BBZ16"/>
      <c r="BCA16"/>
      <c r="BCB16"/>
      <c r="BCC16"/>
      <c r="BCD16"/>
      <c r="BCE16"/>
      <c r="BCF16"/>
      <c r="BCG16"/>
      <c r="BCH16"/>
      <c r="BCI16"/>
      <c r="BCJ16"/>
      <c r="BCK16"/>
      <c r="BCL16"/>
      <c r="BCM16"/>
      <c r="BCN16"/>
      <c r="BCO16"/>
      <c r="BCP16"/>
      <c r="BCQ16"/>
      <c r="BCR16"/>
      <c r="BCS16"/>
      <c r="BCT16"/>
      <c r="BCU16"/>
      <c r="BCV16"/>
      <c r="BCW16"/>
      <c r="BCX16"/>
      <c r="BCY16"/>
      <c r="BCZ16"/>
      <c r="BDA16"/>
      <c r="BDB16"/>
      <c r="BDC16"/>
      <c r="BDD16"/>
      <c r="BDE16"/>
      <c r="BDF16"/>
      <c r="BDG16"/>
      <c r="BDH16"/>
      <c r="BDI16"/>
      <c r="BDJ16"/>
      <c r="BDK16"/>
      <c r="BDL16"/>
      <c r="BDM16"/>
      <c r="BDN16"/>
      <c r="BDO16"/>
      <c r="BDP16"/>
      <c r="BDQ16"/>
      <c r="BDR16"/>
      <c r="BDS16"/>
      <c r="BDT16"/>
      <c r="BDU16"/>
      <c r="BDV16"/>
      <c r="BDW16"/>
      <c r="BDX16"/>
      <c r="BDY16"/>
      <c r="BDZ16"/>
      <c r="BEA16"/>
      <c r="BEB16"/>
      <c r="BEC16"/>
      <c r="BED16"/>
      <c r="BEE16"/>
      <c r="BEF16"/>
      <c r="BEG16"/>
      <c r="BEH16"/>
      <c r="BEI16"/>
      <c r="BEJ16"/>
      <c r="BEK16"/>
      <c r="BEL16"/>
      <c r="BEM16"/>
      <c r="BEN16"/>
      <c r="BEO16"/>
      <c r="BEP16"/>
      <c r="BEQ16"/>
      <c r="BER16"/>
      <c r="BES16"/>
      <c r="BET16"/>
      <c r="BEU16"/>
      <c r="BEV16"/>
      <c r="BEW16"/>
      <c r="BEX16"/>
      <c r="BEY16"/>
      <c r="BEZ16"/>
      <c r="BFA16"/>
      <c r="BFB16"/>
      <c r="BFC16"/>
      <c r="BFD16"/>
      <c r="BFE16"/>
      <c r="BFF16"/>
      <c r="BFG16"/>
      <c r="BFH16"/>
      <c r="BFI16"/>
      <c r="BFJ16"/>
      <c r="BFK16"/>
      <c r="BFL16"/>
      <c r="BFM16"/>
      <c r="BFN16"/>
      <c r="BFO16"/>
      <c r="BFP16"/>
      <c r="BFQ16"/>
      <c r="BFR16"/>
      <c r="BFS16"/>
      <c r="BFT16"/>
      <c r="BFU16"/>
      <c r="BFV16"/>
      <c r="BFW16"/>
      <c r="BFX16"/>
      <c r="BFY16"/>
      <c r="BFZ16"/>
      <c r="BGA16"/>
      <c r="BGB16"/>
      <c r="BGC16"/>
      <c r="BGD16"/>
      <c r="BGE16"/>
      <c r="BGF16"/>
      <c r="BGG16"/>
      <c r="BGH16"/>
      <c r="BGI16"/>
      <c r="BGJ16"/>
      <c r="BGK16"/>
      <c r="BGL16"/>
      <c r="BGM16"/>
      <c r="BGN16"/>
      <c r="BGO16"/>
      <c r="BGP16"/>
      <c r="BGQ16"/>
      <c r="BGR16"/>
      <c r="BGS16"/>
      <c r="BGT16"/>
      <c r="BGU16"/>
      <c r="BGV16"/>
      <c r="BGW16"/>
      <c r="BGX16"/>
      <c r="BGY16"/>
      <c r="BGZ16"/>
      <c r="BHA16"/>
      <c r="BHB16"/>
      <c r="BHC16"/>
      <c r="BHD16"/>
      <c r="BHE16"/>
      <c r="BHF16"/>
      <c r="BHG16"/>
      <c r="BHH16"/>
      <c r="BHI16"/>
      <c r="BHJ16"/>
      <c r="BHK16"/>
      <c r="BHL16"/>
      <c r="BHM16"/>
      <c r="BHN16"/>
      <c r="BHO16"/>
      <c r="BHP16"/>
      <c r="BHQ16"/>
      <c r="BHR16"/>
      <c r="BHS16"/>
      <c r="BHT16"/>
      <c r="BHU16"/>
      <c r="BHV16"/>
      <c r="BHW16"/>
      <c r="BHX16"/>
      <c r="BHY16"/>
      <c r="BHZ16"/>
      <c r="BIA16"/>
      <c r="BIB16"/>
      <c r="BIC16"/>
      <c r="BID16"/>
      <c r="BIE16"/>
      <c r="BIF16"/>
      <c r="BIG16"/>
      <c r="BIH16"/>
      <c r="BII16"/>
      <c r="BIJ16"/>
      <c r="BIK16"/>
      <c r="BIL16"/>
      <c r="BIM16"/>
      <c r="BIN16"/>
      <c r="BIO16"/>
      <c r="BIP16"/>
      <c r="BIQ16"/>
      <c r="BIR16"/>
      <c r="BIS16"/>
      <c r="BIT16"/>
      <c r="BIU16"/>
      <c r="BIV16"/>
      <c r="BIW16"/>
      <c r="BIX16"/>
      <c r="BIY16"/>
      <c r="BIZ16"/>
      <c r="BJA16"/>
      <c r="BJB16"/>
      <c r="BJC16"/>
      <c r="BJD16"/>
      <c r="BJE16"/>
      <c r="BJF16"/>
      <c r="BJG16"/>
      <c r="BJH16"/>
      <c r="BJI16"/>
      <c r="BJJ16"/>
      <c r="BJK16"/>
      <c r="BJL16"/>
      <c r="BJM16"/>
      <c r="BJN16"/>
      <c r="BJO16"/>
      <c r="BJP16"/>
      <c r="BJQ16"/>
      <c r="BJR16"/>
      <c r="BJS16"/>
      <c r="BJT16"/>
      <c r="BJU16"/>
      <c r="BJV16"/>
      <c r="BJW16"/>
      <c r="BJX16"/>
      <c r="BJY16"/>
      <c r="BJZ16"/>
      <c r="BKA16"/>
      <c r="BKB16"/>
      <c r="BKC16"/>
      <c r="BKD16"/>
      <c r="BKE16"/>
      <c r="BKF16"/>
      <c r="BKG16"/>
      <c r="BKH16"/>
      <c r="BKI16"/>
      <c r="BKJ16"/>
      <c r="BKK16"/>
      <c r="BKL16"/>
      <c r="BKM16"/>
      <c r="BKN16"/>
      <c r="BKO16"/>
      <c r="BKP16"/>
      <c r="BKQ16"/>
      <c r="BKR16"/>
      <c r="BKS16"/>
      <c r="BKT16"/>
      <c r="BKU16"/>
      <c r="BKV16"/>
      <c r="BKW16"/>
      <c r="BKX16"/>
      <c r="BKY16"/>
      <c r="BKZ16"/>
      <c r="BLA16"/>
      <c r="BLB16"/>
      <c r="BLC16"/>
      <c r="BLD16"/>
      <c r="BLE16"/>
      <c r="BLF16"/>
      <c r="BLG16"/>
      <c r="BLH16"/>
      <c r="BLI16"/>
      <c r="BLJ16"/>
      <c r="BLK16"/>
      <c r="BLL16"/>
      <c r="BLM16"/>
      <c r="BLN16"/>
      <c r="BLO16"/>
      <c r="BLP16"/>
      <c r="BLQ16"/>
      <c r="BLR16"/>
      <c r="BLS16"/>
      <c r="BLT16"/>
      <c r="BLU16"/>
      <c r="BLV16"/>
      <c r="BLW16"/>
      <c r="BLX16"/>
      <c r="BLY16"/>
      <c r="BLZ16"/>
      <c r="BMA16"/>
      <c r="BMB16"/>
      <c r="BMC16"/>
      <c r="BMD16"/>
      <c r="BME16"/>
      <c r="BMF16"/>
      <c r="BMG16"/>
      <c r="BMH16"/>
      <c r="BMI16"/>
      <c r="BMJ16"/>
      <c r="BMK16"/>
      <c r="BML16"/>
      <c r="BMM16"/>
      <c r="BMN16"/>
      <c r="BMO16"/>
      <c r="BMP16"/>
      <c r="BMQ16"/>
      <c r="BMR16"/>
      <c r="BMS16"/>
      <c r="BMT16"/>
      <c r="BMU16"/>
      <c r="BMV16"/>
      <c r="BMW16"/>
      <c r="BMX16"/>
      <c r="BMY16"/>
      <c r="BMZ16"/>
      <c r="BNA16"/>
      <c r="BNB16"/>
      <c r="BNC16"/>
      <c r="BND16"/>
      <c r="BNE16"/>
      <c r="BNF16"/>
      <c r="BNG16"/>
      <c r="BNH16"/>
      <c r="BNI16"/>
      <c r="BNJ16"/>
      <c r="BNK16"/>
      <c r="BNL16"/>
      <c r="BNM16"/>
      <c r="BNN16"/>
      <c r="BNO16"/>
      <c r="BNP16"/>
      <c r="BNQ16"/>
      <c r="BNR16"/>
      <c r="BNS16"/>
      <c r="BNT16"/>
      <c r="BNU16"/>
      <c r="BNV16"/>
      <c r="BNW16"/>
      <c r="BNX16"/>
      <c r="BNY16"/>
      <c r="BNZ16"/>
      <c r="BOA16"/>
      <c r="BOB16"/>
      <c r="BOC16"/>
      <c r="BOD16"/>
      <c r="BOE16"/>
      <c r="BOF16"/>
      <c r="BOG16"/>
      <c r="BOH16"/>
      <c r="BOI16"/>
      <c r="BOJ16"/>
      <c r="BOK16"/>
      <c r="BOL16"/>
      <c r="BOM16"/>
      <c r="BON16"/>
      <c r="BOO16"/>
      <c r="BOP16"/>
      <c r="BOQ16"/>
      <c r="BOR16"/>
      <c r="BOS16"/>
      <c r="BOT16"/>
      <c r="BOU16"/>
      <c r="BOV16"/>
      <c r="BOW16"/>
      <c r="BOX16"/>
      <c r="BOY16"/>
      <c r="BOZ16"/>
      <c r="BPA16"/>
      <c r="BPB16"/>
      <c r="BPC16"/>
      <c r="BPD16"/>
      <c r="BPE16"/>
      <c r="BPF16"/>
      <c r="BPG16"/>
      <c r="BPH16"/>
      <c r="BPI16"/>
      <c r="BPJ16"/>
      <c r="BPK16"/>
      <c r="BPL16"/>
      <c r="BPM16"/>
      <c r="BPN16"/>
      <c r="BPO16"/>
      <c r="BPP16"/>
      <c r="BPQ16"/>
      <c r="BPR16"/>
      <c r="BPS16"/>
      <c r="BPT16"/>
      <c r="BPU16"/>
      <c r="BPV16"/>
      <c r="BPW16"/>
      <c r="BPX16"/>
      <c r="BPY16"/>
      <c r="BPZ16"/>
      <c r="BQA16"/>
      <c r="BQB16"/>
      <c r="BQC16"/>
      <c r="BQD16"/>
      <c r="BQE16"/>
      <c r="BQF16"/>
      <c r="BQG16"/>
      <c r="BQH16"/>
      <c r="BQI16"/>
      <c r="BQJ16"/>
      <c r="BQK16"/>
      <c r="BQL16"/>
      <c r="BQM16"/>
      <c r="BQN16"/>
      <c r="BQO16"/>
      <c r="BQP16"/>
      <c r="BQQ16"/>
      <c r="BQR16"/>
      <c r="BQS16"/>
      <c r="BQT16"/>
      <c r="BQU16"/>
      <c r="BQV16"/>
      <c r="BQW16"/>
      <c r="BQX16"/>
      <c r="BQY16"/>
      <c r="BQZ16"/>
      <c r="BRA16"/>
      <c r="BRB16"/>
      <c r="BRC16"/>
      <c r="BRD16"/>
      <c r="BRE16"/>
      <c r="BRF16"/>
      <c r="BRG16"/>
      <c r="BRH16"/>
      <c r="BRI16"/>
      <c r="BRJ16"/>
      <c r="BRK16"/>
      <c r="BRL16"/>
      <c r="BRM16"/>
      <c r="BRN16"/>
      <c r="BRO16"/>
      <c r="BRP16"/>
      <c r="BRQ16"/>
      <c r="BRR16"/>
      <c r="BRS16"/>
      <c r="BRT16"/>
      <c r="BRU16"/>
      <c r="BRV16"/>
      <c r="BRW16"/>
      <c r="BRX16"/>
      <c r="BRY16"/>
      <c r="BRZ16"/>
      <c r="BSA16"/>
      <c r="BSB16"/>
      <c r="BSC16"/>
      <c r="BSD16"/>
      <c r="BSE16"/>
      <c r="BSF16"/>
      <c r="BSG16"/>
      <c r="BSH16"/>
      <c r="BSI16"/>
      <c r="BSJ16"/>
      <c r="BSK16"/>
      <c r="BSL16"/>
      <c r="BSM16"/>
      <c r="BSN16"/>
      <c r="BSO16"/>
      <c r="BSP16"/>
      <c r="BSQ16"/>
      <c r="BSR16"/>
      <c r="BSS16"/>
      <c r="BST16"/>
      <c r="BSU16"/>
      <c r="BSV16"/>
      <c r="BSW16"/>
      <c r="BSX16"/>
      <c r="BSY16"/>
      <c r="BSZ16"/>
      <c r="BTA16"/>
      <c r="BTB16"/>
      <c r="BTC16"/>
      <c r="BTD16"/>
      <c r="BTE16"/>
      <c r="BTF16"/>
      <c r="BTG16"/>
      <c r="BTH16"/>
      <c r="BTI16"/>
      <c r="BTJ16"/>
      <c r="BTK16"/>
      <c r="BTL16"/>
      <c r="BTM16"/>
      <c r="BTN16"/>
      <c r="BTO16"/>
      <c r="BTP16"/>
      <c r="BTQ16"/>
      <c r="BTR16"/>
      <c r="BTS16"/>
      <c r="BTT16"/>
      <c r="BTU16"/>
      <c r="BTV16"/>
      <c r="BTW16"/>
      <c r="BTX16"/>
      <c r="BTY16"/>
      <c r="BTZ16"/>
      <c r="BUA16"/>
      <c r="BUB16"/>
      <c r="BUC16"/>
      <c r="BUD16"/>
      <c r="BUE16"/>
      <c r="BUF16"/>
      <c r="BUG16"/>
      <c r="BUH16"/>
      <c r="BUI16"/>
      <c r="BUJ16"/>
      <c r="BUK16"/>
      <c r="BUL16"/>
      <c r="BUM16"/>
      <c r="BUN16"/>
      <c r="BUO16"/>
      <c r="BUP16"/>
      <c r="BUQ16"/>
      <c r="BUR16"/>
      <c r="BUS16"/>
      <c r="BUT16"/>
      <c r="BUU16"/>
      <c r="BUV16"/>
      <c r="BUW16"/>
      <c r="BUX16"/>
      <c r="BUY16"/>
      <c r="BUZ16"/>
      <c r="BVA16"/>
      <c r="BVB16"/>
      <c r="BVC16"/>
      <c r="BVD16"/>
      <c r="BVE16"/>
      <c r="BVF16"/>
      <c r="BVG16"/>
      <c r="BVH16"/>
      <c r="BVI16"/>
      <c r="BVJ16"/>
      <c r="BVK16"/>
      <c r="BVL16"/>
      <c r="BVM16"/>
      <c r="BVN16"/>
      <c r="BVO16"/>
      <c r="BVP16"/>
      <c r="BVQ16"/>
      <c r="BVR16"/>
      <c r="BVS16"/>
      <c r="BVT16"/>
      <c r="BVU16"/>
      <c r="BVV16"/>
      <c r="BVW16"/>
      <c r="BVX16"/>
      <c r="BVY16"/>
      <c r="BVZ16"/>
      <c r="BWA16"/>
      <c r="BWB16"/>
      <c r="BWC16"/>
      <c r="BWD16"/>
      <c r="BWE16"/>
      <c r="BWF16"/>
      <c r="BWG16"/>
      <c r="BWH16"/>
      <c r="BWI16"/>
      <c r="BWJ16"/>
      <c r="BWK16"/>
      <c r="BWL16"/>
      <c r="BWM16"/>
      <c r="BWN16"/>
      <c r="BWO16"/>
      <c r="BWP16"/>
      <c r="BWQ16"/>
      <c r="BWR16"/>
      <c r="BWS16"/>
      <c r="BWT16"/>
      <c r="BWU16"/>
      <c r="BWV16"/>
      <c r="BWW16"/>
      <c r="BWX16"/>
      <c r="BWY16"/>
      <c r="BWZ16"/>
      <c r="BXA16"/>
      <c r="BXB16"/>
      <c r="BXC16"/>
      <c r="BXD16"/>
      <c r="BXE16"/>
      <c r="BXF16"/>
      <c r="BXG16"/>
      <c r="BXH16"/>
      <c r="BXI16"/>
      <c r="BXJ16"/>
      <c r="BXK16"/>
      <c r="BXL16"/>
      <c r="BXM16"/>
      <c r="BXN16"/>
      <c r="BXO16"/>
      <c r="BXP16"/>
      <c r="BXQ16"/>
      <c r="BXR16"/>
      <c r="BXS16"/>
      <c r="BXT16"/>
      <c r="BXU16"/>
      <c r="BXV16"/>
      <c r="BXW16"/>
      <c r="BXX16"/>
      <c r="BXY16"/>
      <c r="BXZ16"/>
      <c r="BYA16"/>
      <c r="BYB16"/>
      <c r="BYC16"/>
      <c r="BYD16"/>
      <c r="BYE16"/>
      <c r="BYF16"/>
      <c r="BYG16"/>
      <c r="BYH16"/>
      <c r="BYI16"/>
      <c r="BYJ16"/>
      <c r="BYK16"/>
      <c r="BYL16"/>
      <c r="BYM16"/>
      <c r="BYN16"/>
      <c r="BYO16"/>
      <c r="BYP16"/>
      <c r="BYQ16"/>
      <c r="BYR16"/>
      <c r="BYS16"/>
      <c r="BYT16"/>
      <c r="BYU16"/>
      <c r="BYV16"/>
      <c r="BYW16"/>
      <c r="BYX16"/>
      <c r="BYY16"/>
      <c r="BYZ16"/>
      <c r="BZA16"/>
      <c r="BZB16"/>
      <c r="BZC16"/>
      <c r="BZD16"/>
      <c r="BZE16"/>
      <c r="BZF16"/>
      <c r="BZG16"/>
      <c r="BZH16"/>
      <c r="BZI16"/>
      <c r="BZJ16"/>
      <c r="BZK16"/>
      <c r="BZL16"/>
      <c r="BZM16"/>
      <c r="BZN16"/>
      <c r="BZO16"/>
      <c r="BZP16"/>
      <c r="BZQ16"/>
      <c r="BZR16"/>
      <c r="BZS16"/>
      <c r="BZT16"/>
      <c r="BZU16"/>
      <c r="BZV16"/>
      <c r="BZW16"/>
      <c r="BZX16"/>
      <c r="BZY16"/>
      <c r="BZZ16"/>
      <c r="CAA16"/>
      <c r="CAB16"/>
      <c r="CAC16"/>
      <c r="CAD16"/>
      <c r="CAE16"/>
      <c r="CAF16"/>
      <c r="CAG16"/>
      <c r="CAH16"/>
      <c r="CAI16"/>
      <c r="CAJ16"/>
      <c r="CAK16"/>
      <c r="CAL16"/>
      <c r="CAM16"/>
      <c r="CAN16"/>
      <c r="CAO16"/>
      <c r="CAP16"/>
      <c r="CAQ16"/>
      <c r="CAR16"/>
      <c r="CAS16"/>
      <c r="CAT16"/>
      <c r="CAU16"/>
      <c r="CAV16"/>
      <c r="CAW16"/>
      <c r="CAX16"/>
      <c r="CAY16"/>
      <c r="CAZ16"/>
      <c r="CBA16"/>
      <c r="CBB16"/>
      <c r="CBC16"/>
      <c r="CBD16"/>
      <c r="CBE16"/>
      <c r="CBF16"/>
      <c r="CBG16"/>
      <c r="CBH16"/>
      <c r="CBI16"/>
      <c r="CBJ16"/>
      <c r="CBK16"/>
      <c r="CBL16"/>
      <c r="CBM16"/>
      <c r="CBN16"/>
      <c r="CBO16"/>
      <c r="CBP16"/>
      <c r="CBQ16"/>
      <c r="CBR16"/>
      <c r="CBS16"/>
      <c r="CBT16"/>
      <c r="CBU16"/>
      <c r="CBV16"/>
      <c r="CBW16"/>
      <c r="CBX16"/>
      <c r="CBY16"/>
      <c r="CBZ16"/>
      <c r="CCA16"/>
      <c r="CCB16"/>
      <c r="CCC16"/>
      <c r="CCD16"/>
      <c r="CCE16"/>
      <c r="CCF16"/>
      <c r="CCG16"/>
      <c r="CCH16"/>
      <c r="CCI16"/>
      <c r="CCJ16"/>
      <c r="CCK16"/>
      <c r="CCL16"/>
      <c r="CCM16"/>
      <c r="CCN16"/>
      <c r="CCO16"/>
      <c r="CCP16"/>
      <c r="CCQ16"/>
      <c r="CCR16"/>
      <c r="CCS16"/>
      <c r="CCT16"/>
      <c r="CCU16"/>
      <c r="CCV16"/>
      <c r="CCW16"/>
      <c r="CCX16"/>
      <c r="CCY16"/>
      <c r="CCZ16"/>
      <c r="CDA16"/>
      <c r="CDB16"/>
      <c r="CDC16"/>
      <c r="CDD16"/>
      <c r="CDE16"/>
      <c r="CDF16"/>
      <c r="CDG16"/>
      <c r="CDH16"/>
      <c r="CDI16"/>
      <c r="CDJ16"/>
      <c r="CDK16"/>
      <c r="CDL16"/>
      <c r="CDM16"/>
      <c r="CDN16"/>
      <c r="CDO16"/>
      <c r="CDP16"/>
      <c r="CDQ16"/>
      <c r="CDR16"/>
      <c r="CDS16"/>
      <c r="CDT16"/>
      <c r="CDU16"/>
      <c r="CDV16"/>
      <c r="CDW16"/>
      <c r="CDX16"/>
      <c r="CDY16"/>
      <c r="CDZ16"/>
      <c r="CEA16"/>
      <c r="CEB16"/>
      <c r="CEC16"/>
      <c r="CED16"/>
      <c r="CEE16"/>
      <c r="CEF16"/>
      <c r="CEG16"/>
      <c r="CEH16"/>
      <c r="CEI16"/>
      <c r="CEJ16"/>
      <c r="CEK16"/>
      <c r="CEL16"/>
      <c r="CEM16"/>
      <c r="CEN16"/>
      <c r="CEO16"/>
      <c r="CEP16"/>
      <c r="CEQ16"/>
      <c r="CER16"/>
      <c r="CES16"/>
      <c r="CET16"/>
      <c r="CEU16"/>
      <c r="CEV16"/>
      <c r="CEW16"/>
      <c r="CEX16"/>
      <c r="CEY16"/>
      <c r="CEZ16"/>
      <c r="CFA16"/>
      <c r="CFB16"/>
      <c r="CFC16"/>
      <c r="CFD16"/>
      <c r="CFE16"/>
      <c r="CFF16"/>
      <c r="CFG16"/>
      <c r="CFH16"/>
      <c r="CFI16"/>
      <c r="CFJ16"/>
      <c r="CFK16"/>
      <c r="CFL16"/>
      <c r="CFM16"/>
      <c r="CFN16"/>
      <c r="CFO16"/>
      <c r="CFP16"/>
      <c r="CFQ16"/>
      <c r="CFR16"/>
      <c r="CFS16"/>
      <c r="CFT16"/>
      <c r="CFU16"/>
      <c r="CFV16"/>
      <c r="CFW16"/>
      <c r="CFX16"/>
      <c r="CFY16"/>
      <c r="CFZ16"/>
      <c r="CGA16"/>
      <c r="CGB16"/>
      <c r="CGC16"/>
      <c r="CGD16"/>
      <c r="CGE16"/>
      <c r="CGF16"/>
      <c r="CGG16"/>
      <c r="CGH16"/>
      <c r="CGI16"/>
      <c r="CGJ16"/>
      <c r="CGK16"/>
      <c r="CGL16"/>
      <c r="CGM16"/>
      <c r="CGN16"/>
      <c r="CGO16"/>
      <c r="CGP16"/>
      <c r="CGQ16"/>
      <c r="CGR16"/>
      <c r="CGS16"/>
      <c r="CGT16"/>
      <c r="CGU16"/>
      <c r="CGV16"/>
      <c r="CGW16"/>
      <c r="CGX16"/>
      <c r="CGY16"/>
      <c r="CGZ16"/>
      <c r="CHA16"/>
      <c r="CHB16"/>
      <c r="CHC16"/>
      <c r="CHD16"/>
      <c r="CHE16"/>
      <c r="CHF16"/>
      <c r="CHG16"/>
      <c r="CHH16"/>
      <c r="CHI16"/>
      <c r="CHJ16"/>
      <c r="CHK16"/>
      <c r="CHL16"/>
      <c r="CHM16"/>
      <c r="CHN16"/>
      <c r="CHO16"/>
      <c r="CHP16"/>
      <c r="CHQ16"/>
      <c r="CHR16"/>
      <c r="CHS16"/>
      <c r="CHT16"/>
      <c r="CHU16"/>
      <c r="CHV16"/>
      <c r="CHW16"/>
      <c r="CHX16"/>
      <c r="CHY16"/>
      <c r="CHZ16"/>
      <c r="CIA16"/>
      <c r="CIB16"/>
      <c r="CIC16"/>
      <c r="CID16"/>
      <c r="CIE16"/>
      <c r="CIF16"/>
      <c r="CIG16"/>
      <c r="CIH16"/>
      <c r="CII16"/>
      <c r="CIJ16"/>
      <c r="CIK16"/>
      <c r="CIL16"/>
      <c r="CIM16"/>
      <c r="CIN16"/>
      <c r="CIO16"/>
      <c r="CIP16"/>
      <c r="CIQ16"/>
      <c r="CIR16"/>
      <c r="CIS16"/>
      <c r="CIT16"/>
      <c r="CIU16"/>
      <c r="CIV16"/>
      <c r="CIW16"/>
      <c r="CIX16"/>
      <c r="CIY16"/>
      <c r="CIZ16"/>
      <c r="CJA16"/>
      <c r="CJB16"/>
      <c r="CJC16"/>
      <c r="CJD16"/>
      <c r="CJE16"/>
      <c r="CJF16"/>
      <c r="CJG16"/>
      <c r="CJH16"/>
      <c r="CJI16"/>
      <c r="CJJ16"/>
      <c r="CJK16"/>
      <c r="CJL16"/>
      <c r="CJM16"/>
      <c r="CJN16"/>
      <c r="CJO16"/>
      <c r="CJP16"/>
      <c r="CJQ16"/>
      <c r="CJR16"/>
      <c r="CJS16"/>
      <c r="CJT16"/>
      <c r="CJU16"/>
      <c r="CJV16"/>
      <c r="CJW16"/>
      <c r="CJX16"/>
      <c r="CJY16"/>
      <c r="CJZ16"/>
      <c r="CKA16"/>
      <c r="CKB16"/>
      <c r="CKC16"/>
      <c r="CKD16"/>
      <c r="CKE16"/>
      <c r="CKF16"/>
      <c r="CKG16"/>
      <c r="CKH16"/>
      <c r="CKI16"/>
      <c r="CKJ16"/>
      <c r="CKK16"/>
      <c r="CKL16"/>
      <c r="CKM16"/>
      <c r="CKN16"/>
      <c r="CKO16"/>
      <c r="CKP16"/>
      <c r="CKQ16"/>
      <c r="CKR16"/>
      <c r="CKS16"/>
      <c r="CKT16"/>
      <c r="CKU16"/>
      <c r="CKV16"/>
      <c r="CKW16"/>
      <c r="CKX16"/>
      <c r="CKY16"/>
      <c r="CKZ16"/>
      <c r="CLA16"/>
      <c r="CLB16"/>
      <c r="CLC16"/>
      <c r="CLD16"/>
      <c r="CLE16"/>
      <c r="CLF16"/>
      <c r="CLG16"/>
      <c r="CLH16"/>
      <c r="CLI16"/>
      <c r="CLJ16"/>
      <c r="CLK16"/>
      <c r="CLL16"/>
      <c r="CLM16"/>
      <c r="CLN16"/>
      <c r="CLO16"/>
      <c r="CLP16"/>
      <c r="CLQ16"/>
      <c r="CLR16"/>
      <c r="CLS16"/>
      <c r="CLT16"/>
      <c r="CLU16"/>
      <c r="CLV16"/>
      <c r="CLW16"/>
      <c r="CLX16"/>
      <c r="CLY16"/>
      <c r="CLZ16"/>
      <c r="CMA16"/>
      <c r="CMB16"/>
      <c r="CMC16"/>
      <c r="CMD16"/>
      <c r="CME16"/>
      <c r="CMF16"/>
      <c r="CMG16"/>
      <c r="CMH16"/>
      <c r="CMI16"/>
      <c r="CMJ16"/>
      <c r="CMK16"/>
      <c r="CML16"/>
      <c r="CMM16"/>
      <c r="CMN16"/>
      <c r="CMO16"/>
      <c r="CMP16"/>
      <c r="CMQ16"/>
      <c r="CMR16"/>
      <c r="CMS16"/>
      <c r="CMT16"/>
      <c r="CMU16"/>
      <c r="CMV16"/>
      <c r="CMW16"/>
      <c r="CMX16"/>
      <c r="CMY16"/>
      <c r="CMZ16"/>
      <c r="CNA16"/>
      <c r="CNB16"/>
      <c r="CNC16"/>
      <c r="CND16"/>
      <c r="CNE16"/>
      <c r="CNF16"/>
      <c r="CNG16"/>
      <c r="CNH16"/>
      <c r="CNI16"/>
      <c r="CNJ16"/>
      <c r="CNK16"/>
      <c r="CNL16"/>
      <c r="CNM16"/>
      <c r="CNN16"/>
      <c r="CNO16"/>
      <c r="CNP16"/>
      <c r="CNQ16"/>
      <c r="CNR16"/>
      <c r="CNS16"/>
      <c r="CNT16"/>
      <c r="CNU16"/>
      <c r="CNV16"/>
      <c r="CNW16"/>
      <c r="CNX16"/>
      <c r="CNY16"/>
      <c r="CNZ16"/>
      <c r="COA16"/>
      <c r="COB16"/>
      <c r="COC16"/>
      <c r="COD16"/>
      <c r="COE16"/>
      <c r="COF16"/>
      <c r="COG16"/>
      <c r="COH16"/>
      <c r="COI16"/>
      <c r="COJ16"/>
      <c r="COK16"/>
      <c r="COL16"/>
      <c r="COM16"/>
      <c r="CON16"/>
      <c r="COO16"/>
      <c r="COP16"/>
      <c r="COQ16"/>
      <c r="COR16"/>
      <c r="COS16"/>
      <c r="COT16"/>
      <c r="COU16"/>
      <c r="COV16"/>
      <c r="COW16"/>
      <c r="COX16"/>
      <c r="COY16"/>
      <c r="COZ16"/>
      <c r="CPA16"/>
      <c r="CPB16"/>
      <c r="CPC16"/>
      <c r="CPD16"/>
      <c r="CPE16"/>
      <c r="CPF16"/>
      <c r="CPG16"/>
      <c r="CPH16"/>
      <c r="CPI16"/>
      <c r="CPJ16"/>
      <c r="CPK16"/>
      <c r="CPL16"/>
      <c r="CPM16"/>
      <c r="CPN16"/>
      <c r="CPO16"/>
      <c r="CPP16"/>
      <c r="CPQ16"/>
      <c r="CPR16"/>
      <c r="CPS16"/>
      <c r="CPT16"/>
      <c r="CPU16"/>
      <c r="CPV16"/>
      <c r="CPW16"/>
      <c r="CPX16"/>
      <c r="CPY16"/>
      <c r="CPZ16"/>
      <c r="CQA16"/>
      <c r="CQB16"/>
      <c r="CQC16"/>
      <c r="CQD16"/>
      <c r="CQE16"/>
      <c r="CQF16"/>
      <c r="CQG16"/>
      <c r="CQH16"/>
      <c r="CQI16"/>
      <c r="CQJ16"/>
      <c r="CQK16"/>
      <c r="CQL16"/>
      <c r="CQM16"/>
      <c r="CQN16"/>
      <c r="CQO16"/>
      <c r="CQP16"/>
      <c r="CQQ16"/>
      <c r="CQR16"/>
      <c r="CQS16"/>
      <c r="CQT16"/>
      <c r="CQU16"/>
      <c r="CQV16"/>
      <c r="CQW16"/>
      <c r="CQX16"/>
      <c r="CQY16"/>
      <c r="CQZ16"/>
      <c r="CRA16"/>
      <c r="CRB16"/>
      <c r="CRC16"/>
      <c r="CRD16"/>
      <c r="CRE16"/>
      <c r="CRF16"/>
      <c r="CRG16"/>
      <c r="CRH16"/>
      <c r="CRI16"/>
      <c r="CRJ16"/>
      <c r="CRK16"/>
      <c r="CRL16"/>
      <c r="CRM16"/>
      <c r="CRN16"/>
      <c r="CRO16"/>
      <c r="CRP16"/>
      <c r="CRQ16"/>
      <c r="CRR16"/>
      <c r="CRS16"/>
      <c r="CRT16"/>
      <c r="CRU16"/>
      <c r="CRV16"/>
      <c r="CRW16"/>
      <c r="CRX16"/>
      <c r="CRY16"/>
      <c r="CRZ16"/>
      <c r="CSA16"/>
      <c r="CSB16"/>
      <c r="CSC16"/>
      <c r="CSD16"/>
      <c r="CSE16"/>
      <c r="CSF16"/>
      <c r="CSG16"/>
      <c r="CSH16"/>
      <c r="CSI16"/>
      <c r="CSJ16"/>
      <c r="CSK16"/>
      <c r="CSL16"/>
      <c r="CSM16"/>
      <c r="CSN16"/>
      <c r="CSO16"/>
      <c r="CSP16"/>
      <c r="CSQ16"/>
      <c r="CSR16"/>
      <c r="CSS16"/>
      <c r="CST16"/>
      <c r="CSU16"/>
      <c r="CSV16"/>
      <c r="CSW16"/>
      <c r="CSX16"/>
      <c r="CSY16"/>
      <c r="CSZ16"/>
      <c r="CTA16"/>
      <c r="CTB16"/>
      <c r="CTC16"/>
      <c r="CTD16"/>
      <c r="CTE16"/>
      <c r="CTF16"/>
      <c r="CTG16"/>
      <c r="CTH16"/>
      <c r="CTI16"/>
      <c r="CTJ16"/>
      <c r="CTK16"/>
      <c r="CTL16"/>
      <c r="CTM16"/>
      <c r="CTN16"/>
      <c r="CTO16"/>
      <c r="CTP16"/>
      <c r="CTQ16"/>
      <c r="CTR16"/>
      <c r="CTS16"/>
      <c r="CTT16"/>
      <c r="CTU16"/>
      <c r="CTV16"/>
      <c r="CTW16"/>
      <c r="CTX16"/>
      <c r="CTY16"/>
      <c r="CTZ16"/>
      <c r="CUA16"/>
      <c r="CUB16"/>
      <c r="CUC16"/>
      <c r="CUD16"/>
      <c r="CUE16"/>
      <c r="CUF16"/>
      <c r="CUG16"/>
      <c r="CUH16"/>
      <c r="CUI16"/>
      <c r="CUJ16"/>
      <c r="CUK16"/>
      <c r="CUL16"/>
      <c r="CUM16"/>
      <c r="CUN16"/>
      <c r="CUO16"/>
      <c r="CUP16"/>
      <c r="CUQ16"/>
      <c r="CUR16"/>
      <c r="CUS16"/>
      <c r="CUT16"/>
      <c r="CUU16"/>
      <c r="CUV16"/>
      <c r="CUW16"/>
      <c r="CUX16"/>
      <c r="CUY16"/>
      <c r="CUZ16"/>
      <c r="CVA16"/>
      <c r="CVB16"/>
      <c r="CVC16"/>
      <c r="CVD16"/>
      <c r="CVE16"/>
      <c r="CVF16"/>
      <c r="CVG16"/>
      <c r="CVH16"/>
      <c r="CVI16"/>
      <c r="CVJ16"/>
      <c r="CVK16"/>
      <c r="CVL16"/>
      <c r="CVM16"/>
      <c r="CVN16"/>
      <c r="CVO16"/>
      <c r="CVP16"/>
      <c r="CVQ16"/>
      <c r="CVR16"/>
      <c r="CVS16"/>
      <c r="CVT16"/>
      <c r="CVU16"/>
      <c r="CVV16"/>
      <c r="CVW16"/>
      <c r="CVX16"/>
      <c r="CVY16"/>
      <c r="CVZ16"/>
      <c r="CWA16"/>
      <c r="CWB16"/>
      <c r="CWC16"/>
      <c r="CWD16"/>
      <c r="CWE16"/>
      <c r="CWF16"/>
      <c r="CWG16"/>
      <c r="CWH16"/>
      <c r="CWI16"/>
      <c r="CWJ16"/>
      <c r="CWK16"/>
      <c r="CWL16"/>
      <c r="CWM16"/>
      <c r="CWN16"/>
      <c r="CWO16"/>
      <c r="CWP16"/>
      <c r="CWQ16"/>
      <c r="CWR16"/>
      <c r="CWS16"/>
      <c r="CWT16"/>
      <c r="CWU16"/>
      <c r="CWV16"/>
      <c r="CWW16"/>
      <c r="CWX16"/>
      <c r="CWY16"/>
      <c r="CWZ16"/>
      <c r="CXA16"/>
      <c r="CXB16"/>
      <c r="CXC16"/>
      <c r="CXD16"/>
      <c r="CXE16"/>
      <c r="CXF16"/>
      <c r="CXG16"/>
      <c r="CXH16"/>
      <c r="CXI16"/>
      <c r="CXJ16"/>
      <c r="CXK16"/>
      <c r="CXL16"/>
      <c r="CXM16"/>
      <c r="CXN16"/>
      <c r="CXO16"/>
      <c r="CXP16"/>
      <c r="CXQ16"/>
      <c r="CXR16"/>
      <c r="CXS16"/>
      <c r="CXT16"/>
      <c r="CXU16"/>
      <c r="CXV16"/>
      <c r="CXW16"/>
      <c r="CXX16"/>
      <c r="CXY16"/>
      <c r="CXZ16"/>
      <c r="CYA16"/>
      <c r="CYB16"/>
      <c r="CYC16"/>
      <c r="CYD16"/>
      <c r="CYE16"/>
      <c r="CYF16"/>
      <c r="CYG16"/>
      <c r="CYH16"/>
      <c r="CYI16"/>
      <c r="CYJ16"/>
      <c r="CYK16"/>
      <c r="CYL16"/>
      <c r="CYM16"/>
      <c r="CYN16"/>
      <c r="CYO16"/>
      <c r="CYP16"/>
      <c r="CYQ16"/>
      <c r="CYR16"/>
      <c r="CYS16"/>
      <c r="CYT16"/>
      <c r="CYU16"/>
      <c r="CYV16"/>
      <c r="CYW16"/>
      <c r="CYX16"/>
      <c r="CYY16"/>
      <c r="CYZ16"/>
      <c r="CZA16"/>
      <c r="CZB16"/>
      <c r="CZC16"/>
      <c r="CZD16"/>
      <c r="CZE16"/>
      <c r="CZF16"/>
      <c r="CZG16"/>
      <c r="CZH16"/>
      <c r="CZI16"/>
      <c r="CZJ16"/>
      <c r="CZK16"/>
      <c r="CZL16"/>
      <c r="CZM16"/>
      <c r="CZN16"/>
      <c r="CZO16"/>
      <c r="CZP16"/>
      <c r="CZQ16"/>
      <c r="CZR16"/>
      <c r="CZS16"/>
      <c r="CZT16"/>
      <c r="CZU16"/>
      <c r="CZV16"/>
      <c r="CZW16"/>
      <c r="CZX16"/>
      <c r="CZY16"/>
      <c r="CZZ16"/>
      <c r="DAA16"/>
      <c r="DAB16"/>
      <c r="DAC16"/>
      <c r="DAD16"/>
      <c r="DAE16"/>
      <c r="DAF16"/>
      <c r="DAG16"/>
      <c r="DAH16"/>
      <c r="DAI16"/>
      <c r="DAJ16"/>
      <c r="DAK16"/>
      <c r="DAL16"/>
      <c r="DAM16"/>
      <c r="DAN16"/>
      <c r="DAO16"/>
      <c r="DAP16"/>
      <c r="DAQ16"/>
      <c r="DAR16"/>
      <c r="DAS16"/>
      <c r="DAT16"/>
      <c r="DAU16"/>
      <c r="DAV16"/>
      <c r="DAW16"/>
      <c r="DAX16"/>
      <c r="DAY16"/>
      <c r="DAZ16"/>
      <c r="DBA16"/>
      <c r="DBB16"/>
      <c r="DBC16"/>
      <c r="DBD16"/>
      <c r="DBE16"/>
      <c r="DBF16"/>
      <c r="DBG16"/>
      <c r="DBH16"/>
      <c r="DBI16"/>
      <c r="DBJ16"/>
      <c r="DBK16"/>
      <c r="DBL16"/>
      <c r="DBM16"/>
      <c r="DBN16"/>
      <c r="DBO16"/>
      <c r="DBP16"/>
      <c r="DBQ16"/>
      <c r="DBR16"/>
      <c r="DBS16"/>
      <c r="DBT16"/>
      <c r="DBU16"/>
      <c r="DBV16"/>
      <c r="DBW16"/>
      <c r="DBX16"/>
      <c r="DBY16"/>
      <c r="DBZ16"/>
      <c r="DCA16"/>
      <c r="DCB16"/>
      <c r="DCC16"/>
      <c r="DCD16"/>
      <c r="DCE16"/>
      <c r="DCF16"/>
      <c r="DCG16"/>
      <c r="DCH16"/>
      <c r="DCI16"/>
      <c r="DCJ16"/>
      <c r="DCK16"/>
      <c r="DCL16"/>
      <c r="DCM16"/>
      <c r="DCN16"/>
      <c r="DCO16"/>
      <c r="DCP16"/>
      <c r="DCQ16"/>
      <c r="DCR16"/>
      <c r="DCS16"/>
      <c r="DCT16"/>
      <c r="DCU16"/>
      <c r="DCV16"/>
      <c r="DCW16"/>
      <c r="DCX16"/>
      <c r="DCY16"/>
      <c r="DCZ16"/>
      <c r="DDA16"/>
      <c r="DDB16"/>
      <c r="DDC16"/>
      <c r="DDD16"/>
      <c r="DDE16"/>
      <c r="DDF16"/>
      <c r="DDG16"/>
      <c r="DDH16"/>
      <c r="DDI16"/>
      <c r="DDJ16"/>
      <c r="DDK16"/>
      <c r="DDL16"/>
      <c r="DDM16"/>
      <c r="DDN16"/>
      <c r="DDO16"/>
      <c r="DDP16"/>
      <c r="DDQ16"/>
      <c r="DDR16"/>
      <c r="DDS16"/>
      <c r="DDT16"/>
      <c r="DDU16"/>
      <c r="DDV16"/>
      <c r="DDW16"/>
      <c r="DDX16"/>
      <c r="DDY16"/>
      <c r="DDZ16"/>
      <c r="DEA16"/>
      <c r="DEB16"/>
      <c r="DEC16"/>
      <c r="DED16"/>
      <c r="DEE16"/>
      <c r="DEF16"/>
      <c r="DEG16"/>
      <c r="DEH16"/>
      <c r="DEI16"/>
      <c r="DEJ16"/>
      <c r="DEK16"/>
      <c r="DEL16"/>
      <c r="DEM16"/>
      <c r="DEN16"/>
      <c r="DEO16"/>
      <c r="DEP16"/>
      <c r="DEQ16"/>
      <c r="DER16"/>
      <c r="DES16"/>
      <c r="DET16"/>
      <c r="DEU16"/>
      <c r="DEV16"/>
      <c r="DEW16"/>
      <c r="DEX16"/>
      <c r="DEY16"/>
      <c r="DEZ16"/>
      <c r="DFA16"/>
      <c r="DFB16"/>
      <c r="DFC16"/>
      <c r="DFD16"/>
      <c r="DFE16"/>
      <c r="DFF16"/>
      <c r="DFG16"/>
      <c r="DFH16"/>
      <c r="DFI16"/>
      <c r="DFJ16"/>
      <c r="DFK16"/>
      <c r="DFL16"/>
      <c r="DFM16"/>
      <c r="DFN16"/>
      <c r="DFO16"/>
      <c r="DFP16"/>
      <c r="DFQ16"/>
      <c r="DFR16"/>
      <c r="DFS16"/>
      <c r="DFT16"/>
      <c r="DFU16"/>
      <c r="DFV16"/>
      <c r="DFW16"/>
      <c r="DFX16"/>
      <c r="DFY16"/>
      <c r="DFZ16"/>
      <c r="DGA16"/>
      <c r="DGB16"/>
      <c r="DGC16"/>
      <c r="DGD16"/>
      <c r="DGE16"/>
      <c r="DGF16"/>
      <c r="DGG16"/>
      <c r="DGH16"/>
      <c r="DGI16"/>
      <c r="DGJ16"/>
      <c r="DGK16"/>
      <c r="DGL16"/>
      <c r="DGM16"/>
      <c r="DGN16"/>
      <c r="DGO16"/>
      <c r="DGP16"/>
      <c r="DGQ16"/>
      <c r="DGR16"/>
      <c r="DGS16"/>
      <c r="DGT16"/>
      <c r="DGU16"/>
      <c r="DGV16"/>
      <c r="DGW16"/>
      <c r="DGX16"/>
      <c r="DGY16"/>
      <c r="DGZ16"/>
      <c r="DHA16"/>
      <c r="DHB16"/>
      <c r="DHC16"/>
      <c r="DHD16"/>
      <c r="DHE16"/>
      <c r="DHF16"/>
      <c r="DHG16"/>
      <c r="DHH16"/>
      <c r="DHI16"/>
      <c r="DHJ16"/>
      <c r="DHK16"/>
      <c r="DHL16"/>
      <c r="DHM16"/>
      <c r="DHN16"/>
      <c r="DHO16"/>
      <c r="DHP16"/>
      <c r="DHQ16"/>
      <c r="DHR16"/>
      <c r="DHS16"/>
      <c r="DHT16"/>
      <c r="DHU16"/>
      <c r="DHV16"/>
      <c r="DHW16"/>
      <c r="DHX16"/>
      <c r="DHY16"/>
      <c r="DHZ16"/>
      <c r="DIA16"/>
      <c r="DIB16"/>
      <c r="DIC16"/>
      <c r="DID16"/>
      <c r="DIE16"/>
      <c r="DIF16"/>
      <c r="DIG16"/>
      <c r="DIH16"/>
      <c r="DII16"/>
      <c r="DIJ16"/>
      <c r="DIK16"/>
      <c r="DIL16"/>
      <c r="DIM16"/>
      <c r="DIN16"/>
      <c r="DIO16"/>
      <c r="DIP16"/>
      <c r="DIQ16"/>
      <c r="DIR16"/>
      <c r="DIS16"/>
      <c r="DIT16"/>
      <c r="DIU16"/>
      <c r="DIV16"/>
      <c r="DIW16"/>
      <c r="DIX16"/>
      <c r="DIY16"/>
      <c r="DIZ16"/>
      <c r="DJA16"/>
      <c r="DJB16"/>
      <c r="DJC16"/>
      <c r="DJD16"/>
      <c r="DJE16"/>
      <c r="DJF16"/>
      <c r="DJG16"/>
      <c r="DJH16"/>
      <c r="DJI16"/>
      <c r="DJJ16"/>
      <c r="DJK16"/>
      <c r="DJL16"/>
      <c r="DJM16"/>
      <c r="DJN16"/>
      <c r="DJO16"/>
      <c r="DJP16"/>
      <c r="DJQ16"/>
      <c r="DJR16"/>
      <c r="DJS16"/>
      <c r="DJT16"/>
      <c r="DJU16"/>
      <c r="DJV16"/>
      <c r="DJW16"/>
      <c r="DJX16"/>
      <c r="DJY16"/>
      <c r="DJZ16"/>
      <c r="DKA16"/>
      <c r="DKB16"/>
      <c r="DKC16"/>
      <c r="DKD16"/>
      <c r="DKE16"/>
      <c r="DKF16"/>
      <c r="DKG16"/>
      <c r="DKH16"/>
      <c r="DKI16"/>
      <c r="DKJ16"/>
      <c r="DKK16"/>
      <c r="DKL16"/>
      <c r="DKM16"/>
      <c r="DKN16"/>
      <c r="DKO16"/>
      <c r="DKP16"/>
      <c r="DKQ16"/>
      <c r="DKR16"/>
      <c r="DKS16"/>
      <c r="DKT16"/>
      <c r="DKU16"/>
      <c r="DKV16"/>
      <c r="DKW16"/>
      <c r="DKX16"/>
      <c r="DKY16"/>
      <c r="DKZ16"/>
      <c r="DLA16"/>
      <c r="DLB16"/>
      <c r="DLC16"/>
      <c r="DLD16"/>
      <c r="DLE16"/>
      <c r="DLF16"/>
      <c r="DLG16"/>
      <c r="DLH16"/>
      <c r="DLI16"/>
      <c r="DLJ16"/>
      <c r="DLK16"/>
      <c r="DLL16"/>
      <c r="DLM16"/>
      <c r="DLN16"/>
      <c r="DLO16"/>
      <c r="DLP16"/>
      <c r="DLQ16"/>
      <c r="DLR16"/>
      <c r="DLS16"/>
      <c r="DLT16"/>
      <c r="DLU16"/>
      <c r="DLV16"/>
      <c r="DLW16"/>
      <c r="DLX16"/>
      <c r="DLY16"/>
      <c r="DLZ16"/>
      <c r="DMA16"/>
      <c r="DMB16"/>
      <c r="DMC16"/>
      <c r="DMD16"/>
      <c r="DME16"/>
      <c r="DMF16"/>
      <c r="DMG16"/>
      <c r="DMH16"/>
      <c r="DMI16"/>
      <c r="DMJ16"/>
      <c r="DMK16"/>
      <c r="DML16"/>
      <c r="DMM16"/>
      <c r="DMN16"/>
      <c r="DMO16"/>
      <c r="DMP16"/>
      <c r="DMQ16"/>
      <c r="DMR16"/>
      <c r="DMS16"/>
      <c r="DMT16"/>
      <c r="DMU16"/>
      <c r="DMV16"/>
      <c r="DMW16"/>
      <c r="DMX16"/>
      <c r="DMY16"/>
      <c r="DMZ16"/>
      <c r="DNA16"/>
      <c r="DNB16"/>
      <c r="DNC16"/>
      <c r="DND16"/>
      <c r="DNE16"/>
      <c r="DNF16"/>
      <c r="DNG16"/>
      <c r="DNH16"/>
      <c r="DNI16"/>
      <c r="DNJ16"/>
      <c r="DNK16"/>
      <c r="DNL16"/>
      <c r="DNM16"/>
      <c r="DNN16"/>
      <c r="DNO16"/>
      <c r="DNP16"/>
      <c r="DNQ16"/>
      <c r="DNR16"/>
      <c r="DNS16"/>
      <c r="DNT16"/>
      <c r="DNU16"/>
      <c r="DNV16"/>
      <c r="DNW16"/>
      <c r="DNX16"/>
      <c r="DNY16"/>
      <c r="DNZ16"/>
      <c r="DOA16"/>
      <c r="DOB16"/>
      <c r="DOC16"/>
      <c r="DOD16"/>
      <c r="DOE16"/>
      <c r="DOF16"/>
      <c r="DOG16"/>
      <c r="DOH16"/>
      <c r="DOI16"/>
      <c r="DOJ16"/>
      <c r="DOK16"/>
      <c r="DOL16"/>
      <c r="DOM16"/>
      <c r="DON16"/>
      <c r="DOO16"/>
      <c r="DOP16"/>
      <c r="DOQ16"/>
      <c r="DOR16"/>
      <c r="DOS16"/>
      <c r="DOT16"/>
      <c r="DOU16"/>
      <c r="DOV16"/>
      <c r="DOW16"/>
      <c r="DOX16"/>
      <c r="DOY16"/>
      <c r="DOZ16"/>
      <c r="DPA16"/>
      <c r="DPB16"/>
      <c r="DPC16"/>
      <c r="DPD16"/>
      <c r="DPE16"/>
      <c r="DPF16"/>
      <c r="DPG16"/>
      <c r="DPH16"/>
      <c r="DPI16"/>
      <c r="DPJ16"/>
      <c r="DPK16"/>
      <c r="DPL16"/>
      <c r="DPM16"/>
      <c r="DPN16"/>
      <c r="DPO16"/>
      <c r="DPP16"/>
      <c r="DPQ16"/>
      <c r="DPR16"/>
      <c r="DPS16"/>
      <c r="DPT16"/>
      <c r="DPU16"/>
      <c r="DPV16"/>
      <c r="DPW16"/>
      <c r="DPX16"/>
      <c r="DPY16"/>
      <c r="DPZ16"/>
      <c r="DQA16"/>
      <c r="DQB16"/>
      <c r="DQC16"/>
      <c r="DQD16"/>
      <c r="DQE16"/>
      <c r="DQF16"/>
      <c r="DQG16"/>
      <c r="DQH16"/>
      <c r="DQI16"/>
      <c r="DQJ16"/>
      <c r="DQK16"/>
      <c r="DQL16"/>
      <c r="DQM16"/>
      <c r="DQN16"/>
      <c r="DQO16"/>
      <c r="DQP16"/>
      <c r="DQQ16"/>
      <c r="DQR16"/>
      <c r="DQS16"/>
      <c r="DQT16"/>
      <c r="DQU16"/>
      <c r="DQV16"/>
      <c r="DQW16"/>
      <c r="DQX16"/>
      <c r="DQY16"/>
      <c r="DQZ16"/>
      <c r="DRA16"/>
      <c r="DRB16"/>
      <c r="DRC16"/>
      <c r="DRD16"/>
      <c r="DRE16"/>
      <c r="DRF16"/>
      <c r="DRG16"/>
      <c r="DRH16"/>
      <c r="DRI16"/>
      <c r="DRJ16"/>
      <c r="DRK16"/>
      <c r="DRL16"/>
      <c r="DRM16"/>
      <c r="DRN16"/>
      <c r="DRO16"/>
      <c r="DRP16"/>
      <c r="DRQ16"/>
      <c r="DRR16"/>
      <c r="DRS16"/>
      <c r="DRT16"/>
      <c r="DRU16"/>
      <c r="DRV16"/>
      <c r="DRW16"/>
      <c r="DRX16"/>
      <c r="DRY16"/>
      <c r="DRZ16"/>
      <c r="DSA16"/>
      <c r="DSB16"/>
      <c r="DSC16"/>
      <c r="DSD16"/>
      <c r="DSE16"/>
      <c r="DSF16"/>
      <c r="DSG16"/>
      <c r="DSH16"/>
      <c r="DSI16"/>
      <c r="DSJ16"/>
      <c r="DSK16"/>
      <c r="DSL16"/>
      <c r="DSM16"/>
      <c r="DSN16"/>
      <c r="DSO16"/>
      <c r="DSP16"/>
      <c r="DSQ16"/>
      <c r="DSR16"/>
      <c r="DSS16"/>
      <c r="DST16"/>
      <c r="DSU16"/>
      <c r="DSV16"/>
      <c r="DSW16"/>
      <c r="DSX16"/>
      <c r="DSY16"/>
      <c r="DSZ16"/>
      <c r="DTA16"/>
      <c r="DTB16"/>
      <c r="DTC16"/>
      <c r="DTD16"/>
      <c r="DTE16"/>
      <c r="DTF16"/>
      <c r="DTG16"/>
      <c r="DTH16"/>
      <c r="DTI16"/>
      <c r="DTJ16"/>
      <c r="DTK16"/>
      <c r="DTL16"/>
      <c r="DTM16"/>
      <c r="DTN16"/>
      <c r="DTO16"/>
      <c r="DTP16"/>
      <c r="DTQ16"/>
      <c r="DTR16"/>
      <c r="DTS16"/>
      <c r="DTT16"/>
      <c r="DTU16"/>
      <c r="DTV16"/>
      <c r="DTW16"/>
      <c r="DTX16"/>
      <c r="DTY16"/>
      <c r="DTZ16"/>
      <c r="DUA16"/>
      <c r="DUB16"/>
      <c r="DUC16"/>
      <c r="DUD16"/>
      <c r="DUE16"/>
      <c r="DUF16"/>
      <c r="DUG16"/>
      <c r="DUH16"/>
      <c r="DUI16"/>
      <c r="DUJ16"/>
      <c r="DUK16"/>
      <c r="DUL16"/>
      <c r="DUM16"/>
      <c r="DUN16"/>
      <c r="DUO16"/>
      <c r="DUP16"/>
      <c r="DUQ16"/>
      <c r="DUR16"/>
      <c r="DUS16"/>
      <c r="DUT16"/>
      <c r="DUU16"/>
      <c r="DUV16"/>
      <c r="DUW16"/>
      <c r="DUX16"/>
      <c r="DUY16"/>
      <c r="DUZ16"/>
      <c r="DVA16"/>
      <c r="DVB16"/>
      <c r="DVC16"/>
      <c r="DVD16"/>
      <c r="DVE16"/>
      <c r="DVF16"/>
      <c r="DVG16"/>
      <c r="DVH16"/>
      <c r="DVI16"/>
      <c r="DVJ16"/>
      <c r="DVK16"/>
      <c r="DVL16"/>
      <c r="DVM16"/>
      <c r="DVN16"/>
      <c r="DVO16"/>
      <c r="DVP16"/>
      <c r="DVQ16"/>
      <c r="DVR16"/>
      <c r="DVS16"/>
      <c r="DVT16"/>
      <c r="DVU16"/>
      <c r="DVV16"/>
      <c r="DVW16"/>
      <c r="DVX16"/>
      <c r="DVY16"/>
      <c r="DVZ16"/>
      <c r="DWA16"/>
      <c r="DWB16"/>
      <c r="DWC16"/>
      <c r="DWD16"/>
      <c r="DWE16"/>
      <c r="DWF16"/>
      <c r="DWG16"/>
      <c r="DWH16"/>
      <c r="DWI16"/>
      <c r="DWJ16"/>
      <c r="DWK16"/>
      <c r="DWL16"/>
      <c r="DWM16"/>
      <c r="DWN16"/>
      <c r="DWO16"/>
      <c r="DWP16"/>
      <c r="DWQ16"/>
      <c r="DWR16"/>
      <c r="DWS16"/>
      <c r="DWT16"/>
      <c r="DWU16"/>
      <c r="DWV16"/>
      <c r="DWW16"/>
      <c r="DWX16"/>
      <c r="DWY16"/>
      <c r="DWZ16"/>
      <c r="DXA16"/>
      <c r="DXB16"/>
      <c r="DXC16"/>
      <c r="DXD16"/>
      <c r="DXE16"/>
      <c r="DXF16"/>
      <c r="DXG16"/>
      <c r="DXH16"/>
      <c r="DXI16"/>
      <c r="DXJ16"/>
      <c r="DXK16"/>
      <c r="DXL16"/>
      <c r="DXM16"/>
      <c r="DXN16"/>
      <c r="DXO16"/>
      <c r="DXP16"/>
      <c r="DXQ16"/>
      <c r="DXR16"/>
      <c r="DXS16"/>
      <c r="DXT16"/>
      <c r="DXU16"/>
      <c r="DXV16"/>
      <c r="DXW16"/>
      <c r="DXX16"/>
      <c r="DXY16"/>
      <c r="DXZ16"/>
      <c r="DYA16"/>
      <c r="DYB16"/>
      <c r="DYC16"/>
      <c r="DYD16"/>
      <c r="DYE16"/>
      <c r="DYF16"/>
      <c r="DYG16"/>
      <c r="DYH16"/>
      <c r="DYI16"/>
      <c r="DYJ16"/>
      <c r="DYK16"/>
      <c r="DYL16"/>
      <c r="DYM16"/>
      <c r="DYN16"/>
      <c r="DYO16"/>
      <c r="DYP16"/>
      <c r="DYQ16"/>
      <c r="DYR16"/>
      <c r="DYS16"/>
      <c r="DYT16"/>
      <c r="DYU16"/>
      <c r="DYV16"/>
      <c r="DYW16"/>
      <c r="DYX16"/>
      <c r="DYY16"/>
      <c r="DYZ16"/>
      <c r="DZA16"/>
      <c r="DZB16"/>
      <c r="DZC16"/>
      <c r="DZD16"/>
      <c r="DZE16"/>
      <c r="DZF16"/>
      <c r="DZG16"/>
      <c r="DZH16"/>
      <c r="DZI16"/>
      <c r="DZJ16"/>
      <c r="DZK16"/>
      <c r="DZL16"/>
      <c r="DZM16"/>
      <c r="DZN16"/>
      <c r="DZO16"/>
      <c r="DZP16"/>
      <c r="DZQ16"/>
      <c r="DZR16"/>
      <c r="DZS16"/>
      <c r="DZT16"/>
      <c r="DZU16"/>
      <c r="DZV16"/>
      <c r="DZW16"/>
      <c r="DZX16"/>
      <c r="DZY16"/>
      <c r="DZZ16"/>
      <c r="EAA16"/>
      <c r="EAB16"/>
      <c r="EAC16"/>
      <c r="EAD16"/>
      <c r="EAE16"/>
      <c r="EAF16"/>
      <c r="EAG16"/>
      <c r="EAH16"/>
      <c r="EAI16"/>
      <c r="EAJ16"/>
      <c r="EAK16"/>
      <c r="EAL16"/>
      <c r="EAM16"/>
      <c r="EAN16"/>
      <c r="EAO16"/>
      <c r="EAP16"/>
      <c r="EAQ16"/>
      <c r="EAR16"/>
      <c r="EAS16"/>
      <c r="EAT16"/>
      <c r="EAU16"/>
      <c r="EAV16"/>
      <c r="EAW16"/>
      <c r="EAX16"/>
      <c r="EAY16"/>
      <c r="EAZ16"/>
      <c r="EBA16"/>
      <c r="EBB16"/>
      <c r="EBC16"/>
      <c r="EBD16"/>
      <c r="EBE16"/>
      <c r="EBF16"/>
      <c r="EBG16"/>
      <c r="EBH16"/>
      <c r="EBI16"/>
      <c r="EBJ16"/>
      <c r="EBK16"/>
      <c r="EBL16"/>
      <c r="EBM16"/>
      <c r="EBN16"/>
      <c r="EBO16"/>
      <c r="EBP16"/>
      <c r="EBQ16"/>
      <c r="EBR16"/>
      <c r="EBS16"/>
      <c r="EBT16"/>
      <c r="EBU16"/>
      <c r="EBV16"/>
      <c r="EBW16"/>
      <c r="EBX16"/>
      <c r="EBY16"/>
      <c r="EBZ16"/>
      <c r="ECA16"/>
      <c r="ECB16"/>
      <c r="ECC16"/>
      <c r="ECD16"/>
      <c r="ECE16"/>
      <c r="ECF16"/>
      <c r="ECG16"/>
      <c r="ECH16"/>
      <c r="ECI16"/>
      <c r="ECJ16"/>
      <c r="ECK16"/>
      <c r="ECL16"/>
      <c r="ECM16"/>
      <c r="ECN16"/>
      <c r="ECO16"/>
      <c r="ECP16"/>
      <c r="ECQ16"/>
      <c r="ECR16"/>
      <c r="ECS16"/>
      <c r="ECT16"/>
      <c r="ECU16"/>
      <c r="ECV16"/>
      <c r="ECW16"/>
      <c r="ECX16"/>
      <c r="ECY16"/>
      <c r="ECZ16"/>
      <c r="EDA16"/>
      <c r="EDB16"/>
      <c r="EDC16"/>
      <c r="EDD16"/>
      <c r="EDE16"/>
      <c r="EDF16"/>
      <c r="EDG16"/>
      <c r="EDH16"/>
      <c r="EDI16"/>
      <c r="EDJ16"/>
      <c r="EDK16"/>
      <c r="EDL16"/>
      <c r="EDM16"/>
      <c r="EDN16"/>
      <c r="EDO16"/>
      <c r="EDP16"/>
      <c r="EDQ16"/>
      <c r="EDR16"/>
      <c r="EDS16"/>
      <c r="EDT16"/>
      <c r="EDU16"/>
      <c r="EDV16"/>
      <c r="EDW16"/>
      <c r="EDX16"/>
      <c r="EDY16"/>
      <c r="EDZ16"/>
      <c r="EEA16"/>
      <c r="EEB16"/>
      <c r="EEC16"/>
      <c r="EED16"/>
      <c r="EEE16"/>
      <c r="EEF16"/>
      <c r="EEG16"/>
      <c r="EEH16"/>
      <c r="EEI16"/>
      <c r="EEJ16"/>
      <c r="EEK16"/>
      <c r="EEL16"/>
      <c r="EEM16"/>
      <c r="EEN16"/>
      <c r="EEO16"/>
      <c r="EEP16"/>
      <c r="EEQ16"/>
      <c r="EER16"/>
      <c r="EES16"/>
      <c r="EET16"/>
      <c r="EEU16"/>
      <c r="EEV16"/>
      <c r="EEW16"/>
      <c r="EEX16"/>
      <c r="EEY16"/>
      <c r="EEZ16"/>
      <c r="EFA16"/>
      <c r="EFB16"/>
      <c r="EFC16"/>
      <c r="EFD16"/>
      <c r="EFE16"/>
      <c r="EFF16"/>
      <c r="EFG16"/>
      <c r="EFH16"/>
      <c r="EFI16"/>
      <c r="EFJ16"/>
      <c r="EFK16"/>
      <c r="EFL16"/>
      <c r="EFM16"/>
      <c r="EFN16"/>
      <c r="EFO16"/>
      <c r="EFP16"/>
      <c r="EFQ16"/>
      <c r="EFR16"/>
      <c r="EFS16"/>
      <c r="EFT16"/>
      <c r="EFU16"/>
      <c r="EFV16"/>
      <c r="EFW16"/>
      <c r="EFX16"/>
      <c r="EFY16"/>
      <c r="EFZ16"/>
      <c r="EGA16"/>
      <c r="EGB16"/>
      <c r="EGC16"/>
      <c r="EGD16"/>
      <c r="EGE16"/>
      <c r="EGF16"/>
      <c r="EGG16"/>
      <c r="EGH16"/>
      <c r="EGI16"/>
      <c r="EGJ16"/>
      <c r="EGK16"/>
      <c r="EGL16"/>
      <c r="EGM16"/>
      <c r="EGN16"/>
      <c r="EGO16"/>
      <c r="EGP16"/>
      <c r="EGQ16"/>
      <c r="EGR16"/>
      <c r="EGS16"/>
      <c r="EGT16"/>
      <c r="EGU16"/>
      <c r="EGV16"/>
      <c r="EGW16"/>
      <c r="EGX16"/>
      <c r="EGY16"/>
      <c r="EGZ16"/>
      <c r="EHA16"/>
      <c r="EHB16"/>
      <c r="EHC16"/>
      <c r="EHD16"/>
      <c r="EHE16"/>
      <c r="EHF16"/>
      <c r="EHG16"/>
      <c r="EHH16"/>
      <c r="EHI16"/>
      <c r="EHJ16"/>
      <c r="EHK16"/>
      <c r="EHL16"/>
      <c r="EHM16"/>
      <c r="EHN16"/>
      <c r="EHO16"/>
      <c r="EHP16"/>
      <c r="EHQ16"/>
      <c r="EHR16"/>
      <c r="EHS16"/>
      <c r="EHT16"/>
      <c r="EHU16"/>
      <c r="EHV16"/>
      <c r="EHW16"/>
      <c r="EHX16"/>
      <c r="EHY16"/>
      <c r="EHZ16"/>
      <c r="EIA16"/>
      <c r="EIB16"/>
      <c r="EIC16"/>
      <c r="EID16"/>
      <c r="EIE16"/>
      <c r="EIF16"/>
      <c r="EIG16"/>
      <c r="EIH16"/>
      <c r="EII16"/>
      <c r="EIJ16"/>
      <c r="EIK16"/>
      <c r="EIL16"/>
      <c r="EIM16"/>
      <c r="EIN16"/>
      <c r="EIO16"/>
      <c r="EIP16"/>
      <c r="EIQ16"/>
      <c r="EIR16"/>
      <c r="EIS16"/>
      <c r="EIT16"/>
      <c r="EIU16"/>
      <c r="EIV16"/>
      <c r="EIW16"/>
      <c r="EIX16"/>
      <c r="EIY16"/>
      <c r="EIZ16"/>
      <c r="EJA16"/>
      <c r="EJB16"/>
      <c r="EJC16"/>
      <c r="EJD16"/>
      <c r="EJE16"/>
      <c r="EJF16"/>
      <c r="EJG16"/>
      <c r="EJH16"/>
      <c r="EJI16"/>
      <c r="EJJ16"/>
      <c r="EJK16"/>
      <c r="EJL16"/>
      <c r="EJM16"/>
      <c r="EJN16"/>
      <c r="EJO16"/>
      <c r="EJP16"/>
      <c r="EJQ16"/>
      <c r="EJR16"/>
      <c r="EJS16"/>
      <c r="EJT16"/>
      <c r="EJU16"/>
      <c r="EJV16"/>
      <c r="EJW16"/>
      <c r="EJX16"/>
      <c r="EJY16"/>
      <c r="EJZ16"/>
      <c r="EKA16"/>
      <c r="EKB16"/>
      <c r="EKC16"/>
      <c r="EKD16"/>
      <c r="EKE16"/>
      <c r="EKF16"/>
      <c r="EKG16"/>
      <c r="EKH16"/>
      <c r="EKI16"/>
      <c r="EKJ16"/>
      <c r="EKK16"/>
      <c r="EKL16"/>
      <c r="EKM16"/>
      <c r="EKN16"/>
      <c r="EKO16"/>
      <c r="EKP16"/>
      <c r="EKQ16"/>
      <c r="EKR16"/>
      <c r="EKS16"/>
      <c r="EKT16"/>
      <c r="EKU16"/>
      <c r="EKV16"/>
      <c r="EKW16"/>
      <c r="EKX16"/>
      <c r="EKY16"/>
      <c r="EKZ16"/>
      <c r="ELA16"/>
      <c r="ELB16"/>
      <c r="ELC16"/>
      <c r="ELD16"/>
      <c r="ELE16"/>
      <c r="ELF16"/>
      <c r="ELG16"/>
      <c r="ELH16"/>
      <c r="ELI16"/>
      <c r="ELJ16"/>
      <c r="ELK16"/>
      <c r="ELL16"/>
      <c r="ELM16"/>
      <c r="ELN16"/>
      <c r="ELO16"/>
      <c r="ELP16"/>
      <c r="ELQ16"/>
      <c r="ELR16"/>
      <c r="ELS16"/>
      <c r="ELT16"/>
      <c r="ELU16"/>
      <c r="ELV16"/>
      <c r="ELW16"/>
      <c r="ELX16"/>
      <c r="ELY16"/>
      <c r="ELZ16"/>
      <c r="EMA16"/>
      <c r="EMB16"/>
      <c r="EMC16"/>
      <c r="EMD16"/>
      <c r="EME16"/>
      <c r="EMF16"/>
      <c r="EMG16"/>
      <c r="EMH16"/>
      <c r="EMI16"/>
      <c r="EMJ16"/>
      <c r="EMK16"/>
      <c r="EML16"/>
      <c r="EMM16"/>
      <c r="EMN16"/>
      <c r="EMO16"/>
      <c r="EMP16"/>
      <c r="EMQ16"/>
      <c r="EMR16"/>
      <c r="EMS16"/>
      <c r="EMT16"/>
      <c r="EMU16"/>
      <c r="EMV16"/>
      <c r="EMW16"/>
      <c r="EMX16"/>
      <c r="EMY16"/>
      <c r="EMZ16"/>
      <c r="ENA16"/>
      <c r="ENB16"/>
      <c r="ENC16"/>
      <c r="END16"/>
      <c r="ENE16"/>
      <c r="ENF16"/>
      <c r="ENG16"/>
      <c r="ENH16"/>
      <c r="ENI16"/>
      <c r="ENJ16"/>
      <c r="ENK16"/>
      <c r="ENL16"/>
      <c r="ENM16"/>
      <c r="ENN16"/>
      <c r="ENO16"/>
      <c r="ENP16"/>
      <c r="ENQ16"/>
      <c r="ENR16"/>
      <c r="ENS16"/>
      <c r="ENT16"/>
      <c r="ENU16"/>
      <c r="ENV16"/>
      <c r="ENW16"/>
      <c r="ENX16"/>
      <c r="ENY16"/>
      <c r="ENZ16"/>
      <c r="EOA16"/>
      <c r="EOB16"/>
      <c r="EOC16"/>
      <c r="EOD16"/>
      <c r="EOE16"/>
      <c r="EOF16"/>
      <c r="EOG16"/>
      <c r="EOH16"/>
      <c r="EOI16"/>
      <c r="EOJ16"/>
      <c r="EOK16"/>
      <c r="EOL16"/>
      <c r="EOM16"/>
      <c r="EON16"/>
      <c r="EOO16"/>
      <c r="EOP16"/>
      <c r="EOQ16"/>
      <c r="EOR16"/>
      <c r="EOS16"/>
      <c r="EOT16"/>
      <c r="EOU16"/>
      <c r="EOV16"/>
      <c r="EOW16"/>
      <c r="EOX16"/>
      <c r="EOY16"/>
      <c r="EOZ16"/>
      <c r="EPA16"/>
      <c r="EPB16"/>
      <c r="EPC16"/>
      <c r="EPD16"/>
      <c r="EPE16"/>
      <c r="EPF16"/>
      <c r="EPG16"/>
      <c r="EPH16"/>
      <c r="EPI16"/>
      <c r="EPJ16"/>
      <c r="EPK16"/>
      <c r="EPL16"/>
      <c r="EPM16"/>
      <c r="EPN16"/>
      <c r="EPO16"/>
      <c r="EPP16"/>
      <c r="EPQ16"/>
      <c r="EPR16"/>
      <c r="EPS16"/>
      <c r="EPT16"/>
      <c r="EPU16"/>
      <c r="EPV16"/>
      <c r="EPW16"/>
      <c r="EPX16"/>
      <c r="EPY16"/>
      <c r="EPZ16"/>
      <c r="EQA16"/>
      <c r="EQB16"/>
      <c r="EQC16"/>
      <c r="EQD16"/>
      <c r="EQE16"/>
      <c r="EQF16"/>
      <c r="EQG16"/>
      <c r="EQH16"/>
      <c r="EQI16"/>
      <c r="EQJ16"/>
      <c r="EQK16"/>
      <c r="EQL16"/>
      <c r="EQM16"/>
      <c r="EQN16"/>
      <c r="EQO16"/>
      <c r="EQP16"/>
      <c r="EQQ16"/>
      <c r="EQR16"/>
      <c r="EQS16"/>
      <c r="EQT16"/>
      <c r="EQU16"/>
      <c r="EQV16"/>
      <c r="EQW16"/>
      <c r="EQX16"/>
      <c r="EQY16"/>
      <c r="EQZ16"/>
      <c r="ERA16"/>
      <c r="ERB16"/>
      <c r="ERC16"/>
      <c r="ERD16"/>
      <c r="ERE16"/>
      <c r="ERF16"/>
      <c r="ERG16"/>
      <c r="ERH16"/>
      <c r="ERI16"/>
      <c r="ERJ16"/>
      <c r="ERK16"/>
      <c r="ERL16"/>
      <c r="ERM16"/>
      <c r="ERN16"/>
      <c r="ERO16"/>
      <c r="ERP16"/>
      <c r="ERQ16"/>
      <c r="ERR16"/>
      <c r="ERS16"/>
      <c r="ERT16"/>
      <c r="ERU16"/>
      <c r="ERV16"/>
      <c r="ERW16"/>
      <c r="ERX16"/>
      <c r="ERY16"/>
      <c r="ERZ16"/>
      <c r="ESA16"/>
      <c r="ESB16"/>
      <c r="ESC16"/>
      <c r="ESD16"/>
      <c r="ESE16"/>
      <c r="ESF16"/>
      <c r="ESG16"/>
      <c r="ESH16"/>
      <c r="ESI16"/>
      <c r="ESJ16"/>
      <c r="ESK16"/>
      <c r="ESL16"/>
      <c r="ESM16"/>
      <c r="ESN16"/>
      <c r="ESO16"/>
      <c r="ESP16"/>
      <c r="ESQ16"/>
      <c r="ESR16"/>
      <c r="ESS16"/>
      <c r="EST16"/>
      <c r="ESU16"/>
      <c r="ESV16"/>
      <c r="ESW16"/>
      <c r="ESX16"/>
      <c r="ESY16"/>
      <c r="ESZ16"/>
      <c r="ETA16"/>
      <c r="ETB16"/>
      <c r="ETC16"/>
      <c r="ETD16"/>
      <c r="ETE16"/>
      <c r="ETF16"/>
      <c r="ETG16"/>
      <c r="ETH16"/>
      <c r="ETI16"/>
      <c r="ETJ16"/>
      <c r="ETK16"/>
      <c r="ETL16"/>
      <c r="ETM16"/>
      <c r="ETN16"/>
      <c r="ETO16"/>
      <c r="ETP16"/>
      <c r="ETQ16"/>
      <c r="ETR16"/>
      <c r="ETS16"/>
      <c r="ETT16"/>
      <c r="ETU16"/>
      <c r="ETV16"/>
      <c r="ETW16"/>
      <c r="ETX16"/>
      <c r="ETY16"/>
      <c r="ETZ16"/>
      <c r="EUA16"/>
      <c r="EUB16"/>
      <c r="EUC16"/>
      <c r="EUD16"/>
      <c r="EUE16"/>
      <c r="EUF16"/>
      <c r="EUG16"/>
      <c r="EUH16"/>
      <c r="EUI16"/>
      <c r="EUJ16"/>
      <c r="EUK16"/>
      <c r="EUL16"/>
      <c r="EUM16"/>
      <c r="EUN16"/>
      <c r="EUO16"/>
      <c r="EUP16"/>
      <c r="EUQ16"/>
      <c r="EUR16"/>
      <c r="EUS16"/>
      <c r="EUT16"/>
      <c r="EUU16"/>
      <c r="EUV16"/>
      <c r="EUW16"/>
      <c r="EUX16"/>
      <c r="EUY16"/>
      <c r="EUZ16"/>
      <c r="EVA16"/>
      <c r="EVB16"/>
      <c r="EVC16"/>
      <c r="EVD16"/>
      <c r="EVE16"/>
      <c r="EVF16"/>
      <c r="EVG16"/>
      <c r="EVH16"/>
      <c r="EVI16"/>
      <c r="EVJ16"/>
      <c r="EVK16"/>
      <c r="EVL16"/>
      <c r="EVM16"/>
      <c r="EVN16"/>
      <c r="EVO16"/>
      <c r="EVP16"/>
      <c r="EVQ16"/>
      <c r="EVR16"/>
      <c r="EVS16"/>
      <c r="EVT16"/>
      <c r="EVU16"/>
      <c r="EVV16"/>
      <c r="EVW16"/>
      <c r="EVX16"/>
      <c r="EVY16"/>
      <c r="EVZ16"/>
      <c r="EWA16"/>
      <c r="EWB16"/>
      <c r="EWC16"/>
      <c r="EWD16"/>
      <c r="EWE16"/>
      <c r="EWF16"/>
      <c r="EWG16"/>
      <c r="EWH16"/>
      <c r="EWI16"/>
      <c r="EWJ16"/>
      <c r="EWK16"/>
      <c r="EWL16"/>
      <c r="EWM16"/>
      <c r="EWN16"/>
      <c r="EWO16"/>
      <c r="EWP16"/>
      <c r="EWQ16"/>
      <c r="EWR16"/>
      <c r="EWS16"/>
      <c r="EWT16"/>
      <c r="EWU16"/>
      <c r="EWV16"/>
      <c r="EWW16"/>
      <c r="EWX16"/>
      <c r="EWY16"/>
      <c r="EWZ16"/>
      <c r="EXA16"/>
      <c r="EXB16"/>
      <c r="EXC16"/>
      <c r="EXD16"/>
      <c r="EXE16"/>
      <c r="EXF16"/>
      <c r="EXG16"/>
      <c r="EXH16"/>
      <c r="EXI16"/>
      <c r="EXJ16"/>
      <c r="EXK16"/>
      <c r="EXL16"/>
      <c r="EXM16"/>
      <c r="EXN16"/>
      <c r="EXO16"/>
      <c r="EXP16"/>
      <c r="EXQ16"/>
      <c r="EXR16"/>
      <c r="EXS16"/>
      <c r="EXT16"/>
      <c r="EXU16"/>
      <c r="EXV16"/>
      <c r="EXW16"/>
      <c r="EXX16"/>
      <c r="EXY16"/>
      <c r="EXZ16"/>
      <c r="EYA16"/>
      <c r="EYB16"/>
      <c r="EYC16"/>
      <c r="EYD16"/>
      <c r="EYE16"/>
      <c r="EYF16"/>
      <c r="EYG16"/>
      <c r="EYH16"/>
      <c r="EYI16"/>
      <c r="EYJ16"/>
      <c r="EYK16"/>
      <c r="EYL16"/>
      <c r="EYM16"/>
      <c r="EYN16"/>
      <c r="EYO16"/>
      <c r="EYP16"/>
      <c r="EYQ16"/>
      <c r="EYR16"/>
      <c r="EYS16"/>
      <c r="EYT16"/>
      <c r="EYU16"/>
      <c r="EYV16"/>
      <c r="EYW16"/>
      <c r="EYX16"/>
      <c r="EYY16"/>
      <c r="EYZ16"/>
      <c r="EZA16"/>
      <c r="EZB16"/>
      <c r="EZC16"/>
      <c r="EZD16"/>
      <c r="EZE16"/>
      <c r="EZF16"/>
      <c r="EZG16"/>
      <c r="EZH16"/>
      <c r="EZI16"/>
      <c r="EZJ16"/>
      <c r="EZK16"/>
      <c r="EZL16"/>
      <c r="EZM16"/>
      <c r="EZN16"/>
      <c r="EZO16"/>
      <c r="EZP16"/>
      <c r="EZQ16"/>
      <c r="EZR16"/>
      <c r="EZS16"/>
      <c r="EZT16"/>
      <c r="EZU16"/>
      <c r="EZV16"/>
      <c r="EZW16"/>
      <c r="EZX16"/>
      <c r="EZY16"/>
      <c r="EZZ16"/>
      <c r="FAA16"/>
      <c r="FAB16"/>
      <c r="FAC16"/>
      <c r="FAD16"/>
      <c r="FAE16"/>
      <c r="FAF16"/>
      <c r="FAG16"/>
      <c r="FAH16"/>
      <c r="FAI16"/>
      <c r="FAJ16"/>
      <c r="FAK16"/>
      <c r="FAL16"/>
      <c r="FAM16"/>
      <c r="FAN16"/>
      <c r="FAO16"/>
      <c r="FAP16"/>
      <c r="FAQ16"/>
      <c r="FAR16"/>
      <c r="FAS16"/>
      <c r="FAT16"/>
      <c r="FAU16"/>
      <c r="FAV16"/>
      <c r="FAW16"/>
      <c r="FAX16"/>
      <c r="FAY16"/>
      <c r="FAZ16"/>
      <c r="FBA16"/>
      <c r="FBB16"/>
      <c r="FBC16"/>
      <c r="FBD16"/>
      <c r="FBE16"/>
      <c r="FBF16"/>
      <c r="FBG16"/>
      <c r="FBH16"/>
      <c r="FBI16"/>
      <c r="FBJ16"/>
      <c r="FBK16"/>
      <c r="FBL16"/>
      <c r="FBM16"/>
      <c r="FBN16"/>
      <c r="FBO16"/>
      <c r="FBP16"/>
      <c r="FBQ16"/>
      <c r="FBR16"/>
      <c r="FBS16"/>
      <c r="FBT16"/>
      <c r="FBU16"/>
      <c r="FBV16"/>
      <c r="FBW16"/>
      <c r="FBX16"/>
      <c r="FBY16"/>
      <c r="FBZ16"/>
      <c r="FCA16"/>
      <c r="FCB16"/>
      <c r="FCC16"/>
      <c r="FCD16"/>
      <c r="FCE16"/>
      <c r="FCF16"/>
      <c r="FCG16"/>
      <c r="FCH16"/>
      <c r="FCI16"/>
      <c r="FCJ16"/>
      <c r="FCK16"/>
      <c r="FCL16"/>
      <c r="FCM16"/>
      <c r="FCN16"/>
      <c r="FCO16"/>
      <c r="FCP16"/>
      <c r="FCQ16"/>
      <c r="FCR16"/>
      <c r="FCS16"/>
      <c r="FCT16"/>
      <c r="FCU16"/>
      <c r="FCV16"/>
      <c r="FCW16"/>
      <c r="FCX16"/>
      <c r="FCY16"/>
      <c r="FCZ16"/>
      <c r="FDA16"/>
      <c r="FDB16"/>
      <c r="FDC16"/>
      <c r="FDD16"/>
      <c r="FDE16"/>
      <c r="FDF16"/>
      <c r="FDG16"/>
      <c r="FDH16"/>
      <c r="FDI16"/>
      <c r="FDJ16"/>
      <c r="FDK16"/>
      <c r="FDL16"/>
      <c r="FDM16"/>
      <c r="FDN16"/>
      <c r="FDO16"/>
      <c r="FDP16"/>
      <c r="FDQ16"/>
      <c r="FDR16"/>
      <c r="FDS16"/>
      <c r="FDT16"/>
      <c r="FDU16"/>
      <c r="FDV16"/>
      <c r="FDW16"/>
      <c r="FDX16"/>
      <c r="FDY16"/>
      <c r="FDZ16"/>
      <c r="FEA16"/>
      <c r="FEB16"/>
      <c r="FEC16"/>
      <c r="FED16"/>
      <c r="FEE16"/>
      <c r="FEF16"/>
      <c r="FEG16"/>
      <c r="FEH16"/>
      <c r="FEI16"/>
      <c r="FEJ16"/>
      <c r="FEK16"/>
      <c r="FEL16"/>
      <c r="FEM16"/>
      <c r="FEN16"/>
      <c r="FEO16"/>
      <c r="FEP16"/>
      <c r="FEQ16"/>
      <c r="FER16"/>
      <c r="FES16"/>
      <c r="FET16"/>
      <c r="FEU16"/>
      <c r="FEV16"/>
      <c r="FEW16"/>
      <c r="FEX16"/>
      <c r="FEY16"/>
      <c r="FEZ16"/>
      <c r="FFA16"/>
      <c r="FFB16"/>
      <c r="FFC16"/>
      <c r="FFD16"/>
      <c r="FFE16"/>
      <c r="FFF16"/>
      <c r="FFG16"/>
      <c r="FFH16"/>
      <c r="FFI16"/>
      <c r="FFJ16"/>
      <c r="FFK16"/>
      <c r="FFL16"/>
      <c r="FFM16"/>
      <c r="FFN16"/>
      <c r="FFO16"/>
      <c r="FFP16"/>
      <c r="FFQ16"/>
      <c r="FFR16"/>
      <c r="FFS16"/>
      <c r="FFT16"/>
      <c r="FFU16"/>
      <c r="FFV16"/>
      <c r="FFW16"/>
      <c r="FFX16"/>
      <c r="FFY16"/>
      <c r="FFZ16"/>
      <c r="FGA16"/>
      <c r="FGB16"/>
      <c r="FGC16"/>
      <c r="FGD16"/>
      <c r="FGE16"/>
      <c r="FGF16"/>
      <c r="FGG16"/>
      <c r="FGH16"/>
      <c r="FGI16"/>
      <c r="FGJ16"/>
      <c r="FGK16"/>
      <c r="FGL16"/>
      <c r="FGM16"/>
      <c r="FGN16"/>
      <c r="FGO16"/>
      <c r="FGP16"/>
      <c r="FGQ16"/>
      <c r="FGR16"/>
      <c r="FGS16"/>
      <c r="FGT16"/>
      <c r="FGU16"/>
      <c r="FGV16"/>
      <c r="FGW16"/>
      <c r="FGX16"/>
      <c r="FGY16"/>
      <c r="FGZ16"/>
      <c r="FHA16"/>
      <c r="FHB16"/>
      <c r="FHC16"/>
      <c r="FHD16"/>
      <c r="FHE16"/>
      <c r="FHF16"/>
      <c r="FHG16"/>
      <c r="FHH16"/>
      <c r="FHI16"/>
      <c r="FHJ16"/>
      <c r="FHK16"/>
      <c r="FHL16"/>
      <c r="FHM16"/>
      <c r="FHN16"/>
      <c r="FHO16"/>
      <c r="FHP16"/>
      <c r="FHQ16"/>
      <c r="FHR16"/>
      <c r="FHS16"/>
      <c r="FHT16"/>
      <c r="FHU16"/>
      <c r="FHV16"/>
      <c r="FHW16"/>
      <c r="FHX16"/>
      <c r="FHY16"/>
      <c r="FHZ16"/>
      <c r="FIA16"/>
      <c r="FIB16"/>
      <c r="FIC16"/>
      <c r="FID16"/>
      <c r="FIE16"/>
      <c r="FIF16"/>
      <c r="FIG16"/>
      <c r="FIH16"/>
      <c r="FII16"/>
      <c r="FIJ16"/>
      <c r="FIK16"/>
      <c r="FIL16"/>
      <c r="FIM16"/>
      <c r="FIN16"/>
      <c r="FIO16"/>
      <c r="FIP16"/>
      <c r="FIQ16"/>
      <c r="FIR16"/>
      <c r="FIS16"/>
      <c r="FIT16"/>
      <c r="FIU16"/>
      <c r="FIV16"/>
      <c r="FIW16"/>
      <c r="FIX16"/>
      <c r="FIY16"/>
      <c r="FIZ16"/>
      <c r="FJA16"/>
      <c r="FJB16"/>
      <c r="FJC16"/>
      <c r="FJD16"/>
      <c r="FJE16"/>
      <c r="FJF16"/>
      <c r="FJG16"/>
      <c r="FJH16"/>
      <c r="FJI16"/>
      <c r="FJJ16"/>
      <c r="FJK16"/>
      <c r="FJL16"/>
      <c r="FJM16"/>
      <c r="FJN16"/>
      <c r="FJO16"/>
      <c r="FJP16"/>
      <c r="FJQ16"/>
      <c r="FJR16"/>
      <c r="FJS16"/>
      <c r="FJT16"/>
      <c r="FJU16"/>
      <c r="FJV16"/>
      <c r="FJW16"/>
      <c r="FJX16"/>
      <c r="FJY16"/>
      <c r="FJZ16"/>
      <c r="FKA16"/>
      <c r="FKB16"/>
      <c r="FKC16"/>
      <c r="FKD16"/>
      <c r="FKE16"/>
      <c r="FKF16"/>
      <c r="FKG16"/>
      <c r="FKH16"/>
      <c r="FKI16"/>
      <c r="FKJ16"/>
      <c r="FKK16"/>
      <c r="FKL16"/>
      <c r="FKM16"/>
      <c r="FKN16"/>
      <c r="FKO16"/>
      <c r="FKP16"/>
      <c r="FKQ16"/>
      <c r="FKR16"/>
      <c r="FKS16"/>
      <c r="FKT16"/>
      <c r="FKU16"/>
      <c r="FKV16"/>
      <c r="FKW16"/>
      <c r="FKX16"/>
      <c r="FKY16"/>
      <c r="FKZ16"/>
      <c r="FLA16"/>
      <c r="FLB16"/>
      <c r="FLC16"/>
      <c r="FLD16"/>
      <c r="FLE16"/>
      <c r="FLF16"/>
      <c r="FLG16"/>
      <c r="FLH16"/>
      <c r="FLI16"/>
      <c r="FLJ16"/>
      <c r="FLK16"/>
      <c r="FLL16"/>
      <c r="FLM16"/>
      <c r="FLN16"/>
      <c r="FLO16"/>
      <c r="FLP16"/>
      <c r="FLQ16"/>
      <c r="FLR16"/>
      <c r="FLS16"/>
      <c r="FLT16"/>
      <c r="FLU16"/>
      <c r="FLV16"/>
      <c r="FLW16"/>
      <c r="FLX16"/>
      <c r="FLY16"/>
      <c r="FLZ16"/>
      <c r="FMA16"/>
      <c r="FMB16"/>
      <c r="FMC16"/>
      <c r="FMD16"/>
      <c r="FME16"/>
      <c r="FMF16"/>
      <c r="FMG16"/>
      <c r="FMH16"/>
      <c r="FMI16"/>
      <c r="FMJ16"/>
      <c r="FMK16"/>
      <c r="FML16"/>
      <c r="FMM16"/>
      <c r="FMN16"/>
      <c r="FMO16"/>
      <c r="FMP16"/>
      <c r="FMQ16"/>
      <c r="FMR16"/>
      <c r="FMS16"/>
      <c r="FMT16"/>
      <c r="FMU16"/>
      <c r="FMV16"/>
      <c r="FMW16"/>
      <c r="FMX16"/>
      <c r="FMY16"/>
      <c r="FMZ16"/>
      <c r="FNA16"/>
      <c r="FNB16"/>
      <c r="FNC16"/>
      <c r="FND16"/>
      <c r="FNE16"/>
      <c r="FNF16"/>
      <c r="FNG16"/>
      <c r="FNH16"/>
      <c r="FNI16"/>
      <c r="FNJ16"/>
      <c r="FNK16"/>
      <c r="FNL16"/>
      <c r="FNM16"/>
      <c r="FNN16"/>
      <c r="FNO16"/>
      <c r="FNP16"/>
      <c r="FNQ16"/>
      <c r="FNR16"/>
      <c r="FNS16"/>
      <c r="FNT16"/>
      <c r="FNU16"/>
      <c r="FNV16"/>
      <c r="FNW16"/>
      <c r="FNX16"/>
      <c r="FNY16"/>
      <c r="FNZ16"/>
      <c r="FOA16"/>
      <c r="FOB16"/>
      <c r="FOC16"/>
      <c r="FOD16"/>
      <c r="FOE16"/>
      <c r="FOF16"/>
      <c r="FOG16"/>
      <c r="FOH16"/>
      <c r="FOI16"/>
      <c r="FOJ16"/>
      <c r="FOK16"/>
      <c r="FOL16"/>
      <c r="FOM16"/>
      <c r="FON16"/>
      <c r="FOO16"/>
      <c r="FOP16"/>
      <c r="FOQ16"/>
      <c r="FOR16"/>
      <c r="FOS16"/>
      <c r="FOT16"/>
      <c r="FOU16"/>
      <c r="FOV16"/>
      <c r="FOW16"/>
      <c r="FOX16"/>
      <c r="FOY16"/>
      <c r="FOZ16"/>
      <c r="FPA16"/>
      <c r="FPB16"/>
      <c r="FPC16"/>
      <c r="FPD16"/>
      <c r="FPE16"/>
      <c r="FPF16"/>
      <c r="FPG16"/>
      <c r="FPH16"/>
      <c r="FPI16"/>
      <c r="FPJ16"/>
      <c r="FPK16"/>
      <c r="FPL16"/>
      <c r="FPM16"/>
      <c r="FPN16"/>
      <c r="FPO16"/>
      <c r="FPP16"/>
      <c r="FPQ16"/>
      <c r="FPR16"/>
      <c r="FPS16"/>
      <c r="FPT16"/>
      <c r="FPU16"/>
      <c r="FPV16"/>
      <c r="FPW16"/>
      <c r="FPX16"/>
      <c r="FPY16"/>
      <c r="FPZ16"/>
      <c r="FQA16"/>
      <c r="FQB16"/>
      <c r="FQC16"/>
      <c r="FQD16"/>
      <c r="FQE16"/>
      <c r="FQF16"/>
      <c r="FQG16"/>
      <c r="FQH16"/>
      <c r="FQI16"/>
      <c r="FQJ16"/>
      <c r="FQK16"/>
      <c r="FQL16"/>
      <c r="FQM16"/>
      <c r="FQN16"/>
      <c r="FQO16"/>
      <c r="FQP16"/>
      <c r="FQQ16"/>
      <c r="FQR16"/>
      <c r="FQS16"/>
      <c r="FQT16"/>
      <c r="FQU16"/>
      <c r="FQV16"/>
      <c r="FQW16"/>
      <c r="FQX16"/>
      <c r="FQY16"/>
      <c r="FQZ16"/>
      <c r="FRA16"/>
      <c r="FRB16"/>
      <c r="FRC16"/>
      <c r="FRD16"/>
      <c r="FRE16"/>
      <c r="FRF16"/>
      <c r="FRG16"/>
      <c r="FRH16"/>
      <c r="FRI16"/>
      <c r="FRJ16"/>
      <c r="FRK16"/>
      <c r="FRL16"/>
      <c r="FRM16"/>
      <c r="FRN16"/>
      <c r="FRO16"/>
      <c r="FRP16"/>
      <c r="FRQ16"/>
      <c r="FRR16"/>
      <c r="FRS16"/>
      <c r="FRT16"/>
      <c r="FRU16"/>
      <c r="FRV16"/>
      <c r="FRW16"/>
      <c r="FRX16"/>
      <c r="FRY16"/>
      <c r="FRZ16"/>
      <c r="FSA16"/>
      <c r="FSB16"/>
      <c r="FSC16"/>
      <c r="FSD16"/>
      <c r="FSE16"/>
      <c r="FSF16"/>
      <c r="FSG16"/>
      <c r="FSH16"/>
      <c r="FSI16"/>
      <c r="FSJ16"/>
      <c r="FSK16"/>
      <c r="FSL16"/>
      <c r="FSM16"/>
      <c r="FSN16"/>
      <c r="FSO16"/>
      <c r="FSP16"/>
      <c r="FSQ16"/>
      <c r="FSR16"/>
      <c r="FSS16"/>
      <c r="FST16"/>
      <c r="FSU16"/>
      <c r="FSV16"/>
      <c r="FSW16"/>
      <c r="FSX16"/>
      <c r="FSY16"/>
      <c r="FSZ16"/>
      <c r="FTA16"/>
      <c r="FTB16"/>
      <c r="FTC16"/>
      <c r="FTD16"/>
      <c r="FTE16"/>
      <c r="FTF16"/>
      <c r="FTG16"/>
      <c r="FTH16"/>
      <c r="FTI16"/>
      <c r="FTJ16"/>
      <c r="FTK16"/>
      <c r="FTL16"/>
      <c r="FTM16"/>
      <c r="FTN16"/>
      <c r="FTO16"/>
      <c r="FTP16"/>
      <c r="FTQ16"/>
      <c r="FTR16"/>
      <c r="FTS16"/>
      <c r="FTT16"/>
      <c r="FTU16"/>
      <c r="FTV16"/>
      <c r="FTW16"/>
      <c r="FTX16"/>
      <c r="FTY16"/>
      <c r="FTZ16"/>
      <c r="FUA16"/>
      <c r="FUB16"/>
      <c r="FUC16"/>
      <c r="FUD16"/>
      <c r="FUE16"/>
      <c r="FUF16"/>
      <c r="FUG16"/>
      <c r="FUH16"/>
      <c r="FUI16"/>
      <c r="FUJ16"/>
      <c r="FUK16"/>
      <c r="FUL16"/>
      <c r="FUM16"/>
      <c r="FUN16"/>
      <c r="FUO16"/>
      <c r="FUP16"/>
      <c r="FUQ16"/>
      <c r="FUR16"/>
      <c r="FUS16"/>
      <c r="FUT16"/>
      <c r="FUU16"/>
      <c r="FUV16"/>
      <c r="FUW16"/>
      <c r="FUX16"/>
      <c r="FUY16"/>
      <c r="FUZ16"/>
      <c r="FVA16"/>
      <c r="FVB16"/>
      <c r="FVC16"/>
      <c r="FVD16"/>
      <c r="FVE16"/>
      <c r="FVF16"/>
      <c r="FVG16"/>
      <c r="FVH16"/>
      <c r="FVI16"/>
      <c r="FVJ16"/>
      <c r="FVK16"/>
      <c r="FVL16"/>
      <c r="FVM16"/>
      <c r="FVN16"/>
      <c r="FVO16"/>
      <c r="FVP16"/>
      <c r="FVQ16"/>
      <c r="FVR16"/>
      <c r="FVS16"/>
      <c r="FVT16"/>
      <c r="FVU16"/>
      <c r="FVV16"/>
      <c r="FVW16"/>
      <c r="FVX16"/>
      <c r="FVY16"/>
      <c r="FVZ16"/>
      <c r="FWA16"/>
      <c r="FWB16"/>
      <c r="FWC16"/>
      <c r="FWD16"/>
      <c r="FWE16"/>
      <c r="FWF16"/>
      <c r="FWG16"/>
      <c r="FWH16"/>
      <c r="FWI16"/>
      <c r="FWJ16"/>
      <c r="FWK16"/>
      <c r="FWL16"/>
      <c r="FWM16"/>
      <c r="FWN16"/>
      <c r="FWO16"/>
      <c r="FWP16"/>
      <c r="FWQ16"/>
      <c r="FWR16"/>
      <c r="FWS16"/>
      <c r="FWT16"/>
      <c r="FWU16"/>
      <c r="FWV16"/>
      <c r="FWW16"/>
      <c r="FWX16"/>
      <c r="FWY16"/>
      <c r="FWZ16"/>
      <c r="FXA16"/>
      <c r="FXB16"/>
      <c r="FXC16"/>
      <c r="FXD16"/>
      <c r="FXE16"/>
      <c r="FXF16"/>
      <c r="FXG16"/>
      <c r="FXH16"/>
      <c r="FXI16"/>
      <c r="FXJ16"/>
      <c r="FXK16"/>
      <c r="FXL16"/>
      <c r="FXM16"/>
      <c r="FXN16"/>
      <c r="FXO16"/>
      <c r="FXP16"/>
      <c r="FXQ16"/>
      <c r="FXR16"/>
      <c r="FXS16"/>
      <c r="FXT16"/>
      <c r="FXU16"/>
      <c r="FXV16"/>
      <c r="FXW16"/>
      <c r="FXX16"/>
      <c r="FXY16"/>
      <c r="FXZ16"/>
      <c r="FYA16"/>
      <c r="FYB16"/>
      <c r="FYC16"/>
      <c r="FYD16"/>
      <c r="FYE16"/>
      <c r="FYF16"/>
      <c r="FYG16"/>
      <c r="FYH16"/>
      <c r="FYI16"/>
      <c r="FYJ16"/>
      <c r="FYK16"/>
      <c r="FYL16"/>
      <c r="FYM16"/>
      <c r="FYN16"/>
      <c r="FYO16"/>
      <c r="FYP16"/>
      <c r="FYQ16"/>
      <c r="FYR16"/>
      <c r="FYS16"/>
      <c r="FYT16"/>
      <c r="FYU16"/>
      <c r="FYV16"/>
      <c r="FYW16"/>
      <c r="FYX16"/>
      <c r="FYY16"/>
      <c r="FYZ16"/>
      <c r="FZA16"/>
      <c r="FZB16"/>
      <c r="FZC16"/>
      <c r="FZD16"/>
      <c r="FZE16"/>
      <c r="FZF16"/>
      <c r="FZG16"/>
      <c r="FZH16"/>
      <c r="FZI16"/>
      <c r="FZJ16"/>
      <c r="FZK16"/>
      <c r="FZL16"/>
      <c r="FZM16"/>
      <c r="FZN16"/>
      <c r="FZO16"/>
      <c r="FZP16"/>
      <c r="FZQ16"/>
      <c r="FZR16"/>
      <c r="FZS16"/>
      <c r="FZT16"/>
      <c r="FZU16"/>
      <c r="FZV16"/>
      <c r="FZW16"/>
      <c r="FZX16"/>
      <c r="FZY16"/>
      <c r="FZZ16"/>
      <c r="GAA16"/>
      <c r="GAB16"/>
      <c r="GAC16"/>
      <c r="GAD16"/>
      <c r="GAE16"/>
      <c r="GAF16"/>
      <c r="GAG16"/>
      <c r="GAH16"/>
      <c r="GAI16"/>
      <c r="GAJ16"/>
      <c r="GAK16"/>
      <c r="GAL16"/>
      <c r="GAM16"/>
      <c r="GAN16"/>
      <c r="GAO16"/>
      <c r="GAP16"/>
      <c r="GAQ16"/>
      <c r="GAR16"/>
      <c r="GAS16"/>
      <c r="GAT16"/>
      <c r="GAU16"/>
      <c r="GAV16"/>
      <c r="GAW16"/>
      <c r="GAX16"/>
      <c r="GAY16"/>
      <c r="GAZ16"/>
      <c r="GBA16"/>
      <c r="GBB16"/>
      <c r="GBC16"/>
      <c r="GBD16"/>
      <c r="GBE16"/>
      <c r="GBF16"/>
      <c r="GBG16"/>
      <c r="GBH16"/>
      <c r="GBI16"/>
      <c r="GBJ16"/>
      <c r="GBK16"/>
      <c r="GBL16"/>
      <c r="GBM16"/>
      <c r="GBN16"/>
      <c r="GBO16"/>
      <c r="GBP16"/>
      <c r="GBQ16"/>
      <c r="GBR16"/>
      <c r="GBS16"/>
      <c r="GBT16"/>
      <c r="GBU16"/>
      <c r="GBV16"/>
      <c r="GBW16"/>
      <c r="GBX16"/>
      <c r="GBY16"/>
      <c r="GBZ16"/>
      <c r="GCA16"/>
      <c r="GCB16"/>
      <c r="GCC16"/>
      <c r="GCD16"/>
      <c r="GCE16"/>
      <c r="GCF16"/>
      <c r="GCG16"/>
      <c r="GCH16"/>
      <c r="GCI16"/>
      <c r="GCJ16"/>
      <c r="GCK16"/>
      <c r="GCL16"/>
      <c r="GCM16"/>
      <c r="GCN16"/>
      <c r="GCO16"/>
      <c r="GCP16"/>
      <c r="GCQ16"/>
      <c r="GCR16"/>
      <c r="GCS16"/>
      <c r="GCT16"/>
      <c r="GCU16"/>
      <c r="GCV16"/>
      <c r="GCW16"/>
      <c r="GCX16"/>
      <c r="GCY16"/>
      <c r="GCZ16"/>
      <c r="GDA16"/>
      <c r="GDB16"/>
      <c r="GDC16"/>
      <c r="GDD16"/>
      <c r="GDE16"/>
      <c r="GDF16"/>
      <c r="GDG16"/>
      <c r="GDH16"/>
      <c r="GDI16"/>
      <c r="GDJ16"/>
      <c r="GDK16"/>
      <c r="GDL16"/>
      <c r="GDM16"/>
      <c r="GDN16"/>
      <c r="GDO16"/>
      <c r="GDP16"/>
      <c r="GDQ16"/>
      <c r="GDR16"/>
      <c r="GDS16"/>
      <c r="GDT16"/>
      <c r="GDU16"/>
      <c r="GDV16"/>
      <c r="GDW16"/>
      <c r="GDX16"/>
      <c r="GDY16"/>
      <c r="GDZ16"/>
      <c r="GEA16"/>
      <c r="GEB16"/>
      <c r="GEC16"/>
      <c r="GED16"/>
      <c r="GEE16"/>
      <c r="GEF16"/>
      <c r="GEG16"/>
      <c r="GEH16"/>
      <c r="GEI16"/>
      <c r="GEJ16"/>
      <c r="GEK16"/>
      <c r="GEL16"/>
      <c r="GEM16"/>
      <c r="GEN16"/>
      <c r="GEO16"/>
      <c r="GEP16"/>
      <c r="GEQ16"/>
      <c r="GER16"/>
      <c r="GES16"/>
      <c r="GET16"/>
      <c r="GEU16"/>
      <c r="GEV16"/>
      <c r="GEW16"/>
      <c r="GEX16"/>
      <c r="GEY16"/>
      <c r="GEZ16"/>
      <c r="GFA16"/>
      <c r="GFB16"/>
      <c r="GFC16"/>
      <c r="GFD16"/>
      <c r="GFE16"/>
      <c r="GFF16"/>
      <c r="GFG16"/>
      <c r="GFH16"/>
      <c r="GFI16"/>
      <c r="GFJ16"/>
      <c r="GFK16"/>
      <c r="GFL16"/>
      <c r="GFM16"/>
      <c r="GFN16"/>
      <c r="GFO16"/>
      <c r="GFP16"/>
      <c r="GFQ16"/>
      <c r="GFR16"/>
      <c r="GFS16"/>
      <c r="GFT16"/>
      <c r="GFU16"/>
      <c r="GFV16"/>
      <c r="GFW16"/>
      <c r="GFX16"/>
      <c r="GFY16"/>
      <c r="GFZ16"/>
      <c r="GGA16"/>
      <c r="GGB16"/>
      <c r="GGC16"/>
      <c r="GGD16"/>
      <c r="GGE16"/>
      <c r="GGF16"/>
      <c r="GGG16"/>
      <c r="GGH16"/>
      <c r="GGI16"/>
      <c r="GGJ16"/>
      <c r="GGK16"/>
      <c r="GGL16"/>
      <c r="GGM16"/>
      <c r="GGN16"/>
      <c r="GGO16"/>
      <c r="GGP16"/>
      <c r="GGQ16"/>
      <c r="GGR16"/>
      <c r="GGS16"/>
      <c r="GGT16"/>
      <c r="GGU16"/>
      <c r="GGV16"/>
      <c r="GGW16"/>
      <c r="GGX16"/>
      <c r="GGY16"/>
      <c r="GGZ16"/>
      <c r="GHA16"/>
      <c r="GHB16"/>
      <c r="GHC16"/>
      <c r="GHD16"/>
      <c r="GHE16"/>
      <c r="GHF16"/>
      <c r="GHG16"/>
      <c r="GHH16"/>
      <c r="GHI16"/>
      <c r="GHJ16"/>
      <c r="GHK16"/>
      <c r="GHL16"/>
      <c r="GHM16"/>
      <c r="GHN16"/>
      <c r="GHO16"/>
      <c r="GHP16"/>
      <c r="GHQ16"/>
      <c r="GHR16"/>
      <c r="GHS16"/>
      <c r="GHT16"/>
      <c r="GHU16"/>
      <c r="GHV16"/>
      <c r="GHW16"/>
      <c r="GHX16"/>
      <c r="GHY16"/>
      <c r="GHZ16"/>
      <c r="GIA16"/>
      <c r="GIB16"/>
      <c r="GIC16"/>
      <c r="GID16"/>
      <c r="GIE16"/>
      <c r="GIF16"/>
      <c r="GIG16"/>
      <c r="GIH16"/>
      <c r="GII16"/>
      <c r="GIJ16"/>
      <c r="GIK16"/>
      <c r="GIL16"/>
      <c r="GIM16"/>
      <c r="GIN16"/>
      <c r="GIO16"/>
      <c r="GIP16"/>
      <c r="GIQ16"/>
      <c r="GIR16"/>
      <c r="GIS16"/>
      <c r="GIT16"/>
      <c r="GIU16"/>
      <c r="GIV16"/>
      <c r="GIW16"/>
      <c r="GIX16"/>
      <c r="GIY16"/>
      <c r="GIZ16"/>
      <c r="GJA16"/>
      <c r="GJB16"/>
      <c r="GJC16"/>
      <c r="GJD16"/>
      <c r="GJE16"/>
      <c r="GJF16"/>
      <c r="GJG16"/>
      <c r="GJH16"/>
      <c r="GJI16"/>
      <c r="GJJ16"/>
      <c r="GJK16"/>
      <c r="GJL16"/>
      <c r="GJM16"/>
      <c r="GJN16"/>
      <c r="GJO16"/>
      <c r="GJP16"/>
      <c r="GJQ16"/>
      <c r="GJR16"/>
      <c r="GJS16"/>
      <c r="GJT16"/>
      <c r="GJU16"/>
      <c r="GJV16"/>
      <c r="GJW16"/>
      <c r="GJX16"/>
      <c r="GJY16"/>
      <c r="GJZ16"/>
      <c r="GKA16"/>
      <c r="GKB16"/>
      <c r="GKC16"/>
      <c r="GKD16"/>
      <c r="GKE16"/>
      <c r="GKF16"/>
      <c r="GKG16"/>
      <c r="GKH16"/>
      <c r="GKI16"/>
      <c r="GKJ16"/>
      <c r="GKK16"/>
      <c r="GKL16"/>
      <c r="GKM16"/>
      <c r="GKN16"/>
      <c r="GKO16"/>
      <c r="GKP16"/>
      <c r="GKQ16"/>
      <c r="GKR16"/>
      <c r="GKS16"/>
      <c r="GKT16"/>
      <c r="GKU16"/>
      <c r="GKV16"/>
      <c r="GKW16"/>
      <c r="GKX16"/>
      <c r="GKY16"/>
      <c r="GKZ16"/>
      <c r="GLA16"/>
      <c r="GLB16"/>
      <c r="GLC16"/>
      <c r="GLD16"/>
      <c r="GLE16"/>
      <c r="GLF16"/>
      <c r="GLG16"/>
      <c r="GLH16"/>
      <c r="GLI16"/>
      <c r="GLJ16"/>
      <c r="GLK16"/>
      <c r="GLL16"/>
      <c r="GLM16"/>
      <c r="GLN16"/>
      <c r="GLO16"/>
      <c r="GLP16"/>
      <c r="GLQ16"/>
      <c r="GLR16"/>
      <c r="GLS16"/>
      <c r="GLT16"/>
      <c r="GLU16"/>
      <c r="GLV16"/>
      <c r="GLW16"/>
      <c r="GLX16"/>
      <c r="GLY16"/>
      <c r="GLZ16"/>
      <c r="GMA16"/>
      <c r="GMB16"/>
      <c r="GMC16"/>
      <c r="GMD16"/>
      <c r="GME16"/>
      <c r="GMF16"/>
      <c r="GMG16"/>
      <c r="GMH16"/>
      <c r="GMI16"/>
      <c r="GMJ16"/>
      <c r="GMK16"/>
      <c r="GML16"/>
      <c r="GMM16"/>
      <c r="GMN16"/>
      <c r="GMO16"/>
      <c r="GMP16"/>
      <c r="GMQ16"/>
      <c r="GMR16"/>
      <c r="GMS16"/>
      <c r="GMT16"/>
      <c r="GMU16"/>
      <c r="GMV16"/>
      <c r="GMW16"/>
      <c r="GMX16"/>
      <c r="GMY16"/>
      <c r="GMZ16"/>
      <c r="GNA16"/>
      <c r="GNB16"/>
      <c r="GNC16"/>
      <c r="GND16"/>
      <c r="GNE16"/>
      <c r="GNF16"/>
      <c r="GNG16"/>
      <c r="GNH16"/>
      <c r="GNI16"/>
      <c r="GNJ16"/>
      <c r="GNK16"/>
      <c r="GNL16"/>
      <c r="GNM16"/>
      <c r="GNN16"/>
      <c r="GNO16"/>
      <c r="GNP16"/>
      <c r="GNQ16"/>
      <c r="GNR16"/>
      <c r="GNS16"/>
      <c r="GNT16"/>
      <c r="GNU16"/>
      <c r="GNV16"/>
      <c r="GNW16"/>
      <c r="GNX16"/>
      <c r="GNY16"/>
      <c r="GNZ16"/>
      <c r="GOA16"/>
      <c r="GOB16"/>
      <c r="GOC16"/>
      <c r="GOD16"/>
      <c r="GOE16"/>
      <c r="GOF16"/>
      <c r="GOG16"/>
      <c r="GOH16"/>
      <c r="GOI16"/>
      <c r="GOJ16"/>
      <c r="GOK16"/>
      <c r="GOL16"/>
      <c r="GOM16"/>
      <c r="GON16"/>
      <c r="GOO16"/>
      <c r="GOP16"/>
      <c r="GOQ16"/>
      <c r="GOR16"/>
      <c r="GOS16"/>
      <c r="GOT16"/>
      <c r="GOU16"/>
      <c r="GOV16"/>
      <c r="GOW16"/>
      <c r="GOX16"/>
      <c r="GOY16"/>
      <c r="GOZ16"/>
      <c r="GPA16"/>
      <c r="GPB16"/>
      <c r="GPC16"/>
      <c r="GPD16"/>
      <c r="GPE16"/>
      <c r="GPF16"/>
      <c r="GPG16"/>
      <c r="GPH16"/>
      <c r="GPI16"/>
      <c r="GPJ16"/>
      <c r="GPK16"/>
      <c r="GPL16"/>
      <c r="GPM16"/>
      <c r="GPN16"/>
      <c r="GPO16"/>
      <c r="GPP16"/>
      <c r="GPQ16"/>
      <c r="GPR16"/>
      <c r="GPS16"/>
      <c r="GPT16"/>
      <c r="GPU16"/>
      <c r="GPV16"/>
      <c r="GPW16"/>
      <c r="GPX16"/>
      <c r="GPY16"/>
      <c r="GPZ16"/>
      <c r="GQA16"/>
      <c r="GQB16"/>
      <c r="GQC16"/>
      <c r="GQD16"/>
      <c r="GQE16"/>
      <c r="GQF16"/>
      <c r="GQG16"/>
      <c r="GQH16"/>
      <c r="GQI16"/>
      <c r="GQJ16"/>
      <c r="GQK16"/>
      <c r="GQL16"/>
      <c r="GQM16"/>
      <c r="GQN16"/>
      <c r="GQO16"/>
      <c r="GQP16"/>
      <c r="GQQ16"/>
      <c r="GQR16"/>
      <c r="GQS16"/>
      <c r="GQT16"/>
      <c r="GQU16"/>
      <c r="GQV16"/>
      <c r="GQW16"/>
      <c r="GQX16"/>
      <c r="GQY16"/>
      <c r="GQZ16"/>
      <c r="GRA16"/>
      <c r="GRB16"/>
      <c r="GRC16"/>
      <c r="GRD16"/>
      <c r="GRE16"/>
      <c r="GRF16"/>
      <c r="GRG16"/>
      <c r="GRH16"/>
      <c r="GRI16"/>
      <c r="GRJ16"/>
      <c r="GRK16"/>
      <c r="GRL16"/>
      <c r="GRM16"/>
      <c r="GRN16"/>
      <c r="GRO16"/>
      <c r="GRP16"/>
      <c r="GRQ16"/>
      <c r="GRR16"/>
      <c r="GRS16"/>
      <c r="GRT16"/>
      <c r="GRU16"/>
      <c r="GRV16"/>
      <c r="GRW16"/>
      <c r="GRX16"/>
      <c r="GRY16"/>
      <c r="GRZ16"/>
      <c r="GSA16"/>
      <c r="GSB16"/>
      <c r="GSC16"/>
      <c r="GSD16"/>
      <c r="GSE16"/>
      <c r="GSF16"/>
      <c r="GSG16"/>
      <c r="GSH16"/>
      <c r="GSI16"/>
      <c r="GSJ16"/>
      <c r="GSK16"/>
      <c r="GSL16"/>
      <c r="GSM16"/>
      <c r="GSN16"/>
      <c r="GSO16"/>
      <c r="GSP16"/>
      <c r="GSQ16"/>
      <c r="GSR16"/>
      <c r="GSS16"/>
      <c r="GST16"/>
      <c r="GSU16"/>
      <c r="GSV16"/>
      <c r="GSW16"/>
      <c r="GSX16"/>
      <c r="GSY16"/>
      <c r="GSZ16"/>
      <c r="GTA16"/>
      <c r="GTB16"/>
      <c r="GTC16"/>
      <c r="GTD16"/>
      <c r="GTE16"/>
      <c r="GTF16"/>
      <c r="GTG16"/>
      <c r="GTH16"/>
      <c r="GTI16"/>
      <c r="GTJ16"/>
      <c r="GTK16"/>
      <c r="GTL16"/>
      <c r="GTM16"/>
      <c r="GTN16"/>
      <c r="GTO16"/>
      <c r="GTP16"/>
      <c r="GTQ16"/>
      <c r="GTR16"/>
      <c r="GTS16"/>
      <c r="GTT16"/>
      <c r="GTU16"/>
      <c r="GTV16"/>
      <c r="GTW16"/>
      <c r="GTX16"/>
      <c r="GTY16"/>
      <c r="GTZ16"/>
      <c r="GUA16"/>
      <c r="GUB16"/>
      <c r="GUC16"/>
      <c r="GUD16"/>
      <c r="GUE16"/>
      <c r="GUF16"/>
      <c r="GUG16"/>
      <c r="GUH16"/>
      <c r="GUI16"/>
      <c r="GUJ16"/>
      <c r="GUK16"/>
      <c r="GUL16"/>
      <c r="GUM16"/>
      <c r="GUN16"/>
      <c r="GUO16"/>
      <c r="GUP16"/>
      <c r="GUQ16"/>
      <c r="GUR16"/>
      <c r="GUS16"/>
      <c r="GUT16"/>
      <c r="GUU16"/>
      <c r="GUV16"/>
      <c r="GUW16"/>
      <c r="GUX16"/>
      <c r="GUY16"/>
      <c r="GUZ16"/>
      <c r="GVA16"/>
      <c r="GVB16"/>
      <c r="GVC16"/>
      <c r="GVD16"/>
      <c r="GVE16"/>
      <c r="GVF16"/>
      <c r="GVG16"/>
      <c r="GVH16"/>
      <c r="GVI16"/>
      <c r="GVJ16"/>
      <c r="GVK16"/>
      <c r="GVL16"/>
      <c r="GVM16"/>
      <c r="GVN16"/>
      <c r="GVO16"/>
      <c r="GVP16"/>
      <c r="GVQ16"/>
      <c r="GVR16"/>
      <c r="GVS16"/>
      <c r="GVT16"/>
      <c r="GVU16"/>
      <c r="GVV16"/>
      <c r="GVW16"/>
      <c r="GVX16"/>
      <c r="GVY16"/>
      <c r="GVZ16"/>
      <c r="GWA16"/>
      <c r="GWB16"/>
      <c r="GWC16"/>
      <c r="GWD16"/>
      <c r="GWE16"/>
      <c r="GWF16"/>
      <c r="GWG16"/>
      <c r="GWH16"/>
      <c r="GWI16"/>
      <c r="GWJ16"/>
      <c r="GWK16"/>
      <c r="GWL16"/>
      <c r="GWM16"/>
      <c r="GWN16"/>
      <c r="GWO16"/>
      <c r="GWP16"/>
      <c r="GWQ16"/>
      <c r="GWR16"/>
      <c r="GWS16"/>
      <c r="GWT16"/>
      <c r="GWU16"/>
      <c r="GWV16"/>
      <c r="GWW16"/>
      <c r="GWX16"/>
      <c r="GWY16"/>
      <c r="GWZ16"/>
      <c r="GXA16"/>
      <c r="GXB16"/>
      <c r="GXC16"/>
      <c r="GXD16"/>
      <c r="GXE16"/>
      <c r="GXF16"/>
      <c r="GXG16"/>
      <c r="GXH16"/>
      <c r="GXI16"/>
      <c r="GXJ16"/>
      <c r="GXK16"/>
      <c r="GXL16"/>
      <c r="GXM16"/>
      <c r="GXN16"/>
      <c r="GXO16"/>
      <c r="GXP16"/>
      <c r="GXQ16"/>
      <c r="GXR16"/>
      <c r="GXS16"/>
      <c r="GXT16"/>
      <c r="GXU16"/>
      <c r="GXV16"/>
      <c r="GXW16"/>
      <c r="GXX16"/>
      <c r="GXY16"/>
      <c r="GXZ16"/>
      <c r="GYA16"/>
      <c r="GYB16"/>
      <c r="GYC16"/>
      <c r="GYD16"/>
      <c r="GYE16"/>
      <c r="GYF16"/>
      <c r="GYG16"/>
      <c r="GYH16"/>
      <c r="GYI16"/>
      <c r="GYJ16"/>
      <c r="GYK16"/>
      <c r="GYL16"/>
      <c r="GYM16"/>
      <c r="GYN16"/>
      <c r="GYO16"/>
      <c r="GYP16"/>
      <c r="GYQ16"/>
      <c r="GYR16"/>
      <c r="GYS16"/>
      <c r="GYT16"/>
      <c r="GYU16"/>
      <c r="GYV16"/>
      <c r="GYW16"/>
      <c r="GYX16"/>
      <c r="GYY16"/>
      <c r="GYZ16"/>
      <c r="GZA16"/>
      <c r="GZB16"/>
      <c r="GZC16"/>
      <c r="GZD16"/>
      <c r="GZE16"/>
      <c r="GZF16"/>
      <c r="GZG16"/>
      <c r="GZH16"/>
      <c r="GZI16"/>
      <c r="GZJ16"/>
      <c r="GZK16"/>
      <c r="GZL16"/>
      <c r="GZM16"/>
      <c r="GZN16"/>
      <c r="GZO16"/>
      <c r="GZP16"/>
      <c r="GZQ16"/>
      <c r="GZR16"/>
      <c r="GZS16"/>
      <c r="GZT16"/>
      <c r="GZU16"/>
      <c r="GZV16"/>
      <c r="GZW16"/>
      <c r="GZX16"/>
      <c r="GZY16"/>
      <c r="GZZ16"/>
      <c r="HAA16"/>
      <c r="HAB16"/>
      <c r="HAC16"/>
      <c r="HAD16"/>
      <c r="HAE16"/>
      <c r="HAF16"/>
      <c r="HAG16"/>
      <c r="HAH16"/>
      <c r="HAI16"/>
      <c r="HAJ16"/>
      <c r="HAK16"/>
      <c r="HAL16"/>
      <c r="HAM16"/>
      <c r="HAN16"/>
      <c r="HAO16"/>
      <c r="HAP16"/>
      <c r="HAQ16"/>
      <c r="HAR16"/>
      <c r="HAS16"/>
      <c r="HAT16"/>
      <c r="HAU16"/>
      <c r="HAV16"/>
      <c r="HAW16"/>
      <c r="HAX16"/>
      <c r="HAY16"/>
      <c r="HAZ16"/>
      <c r="HBA16"/>
      <c r="HBB16"/>
      <c r="HBC16"/>
      <c r="HBD16"/>
      <c r="HBE16"/>
      <c r="HBF16"/>
      <c r="HBG16"/>
      <c r="HBH16"/>
      <c r="HBI16"/>
      <c r="HBJ16"/>
      <c r="HBK16"/>
      <c r="HBL16"/>
      <c r="HBM16"/>
      <c r="HBN16"/>
      <c r="HBO16"/>
      <c r="HBP16"/>
      <c r="HBQ16"/>
      <c r="HBR16"/>
      <c r="HBS16"/>
      <c r="HBT16"/>
      <c r="HBU16"/>
      <c r="HBV16"/>
      <c r="HBW16"/>
      <c r="HBX16"/>
      <c r="HBY16"/>
      <c r="HBZ16"/>
      <c r="HCA16"/>
      <c r="HCB16"/>
      <c r="HCC16"/>
      <c r="HCD16"/>
      <c r="HCE16"/>
      <c r="HCF16"/>
      <c r="HCG16"/>
      <c r="HCH16"/>
      <c r="HCI16"/>
      <c r="HCJ16"/>
      <c r="HCK16"/>
      <c r="HCL16"/>
      <c r="HCM16"/>
      <c r="HCN16"/>
      <c r="HCO16"/>
      <c r="HCP16"/>
      <c r="HCQ16"/>
      <c r="HCR16"/>
      <c r="HCS16"/>
      <c r="HCT16"/>
      <c r="HCU16"/>
      <c r="HCV16"/>
      <c r="HCW16"/>
      <c r="HCX16"/>
      <c r="HCY16"/>
      <c r="HCZ16"/>
      <c r="HDA16"/>
      <c r="HDB16"/>
      <c r="HDC16"/>
      <c r="HDD16"/>
      <c r="HDE16"/>
      <c r="HDF16"/>
      <c r="HDG16"/>
      <c r="HDH16"/>
      <c r="HDI16"/>
      <c r="HDJ16"/>
      <c r="HDK16"/>
      <c r="HDL16"/>
      <c r="HDM16"/>
      <c r="HDN16"/>
      <c r="HDO16"/>
      <c r="HDP16"/>
      <c r="HDQ16"/>
      <c r="HDR16"/>
      <c r="HDS16"/>
      <c r="HDT16"/>
      <c r="HDU16"/>
      <c r="HDV16"/>
      <c r="HDW16"/>
      <c r="HDX16"/>
      <c r="HDY16"/>
      <c r="HDZ16"/>
      <c r="HEA16"/>
      <c r="HEB16"/>
      <c r="HEC16"/>
      <c r="HED16"/>
      <c r="HEE16"/>
      <c r="HEF16"/>
      <c r="HEG16"/>
      <c r="HEH16"/>
      <c r="HEI16"/>
      <c r="HEJ16"/>
      <c r="HEK16"/>
      <c r="HEL16"/>
      <c r="HEM16"/>
      <c r="HEN16"/>
      <c r="HEO16"/>
      <c r="HEP16"/>
      <c r="HEQ16"/>
      <c r="HER16"/>
      <c r="HES16"/>
      <c r="HET16"/>
      <c r="HEU16"/>
      <c r="HEV16"/>
      <c r="HEW16"/>
      <c r="HEX16"/>
      <c r="HEY16"/>
      <c r="HEZ16"/>
      <c r="HFA16"/>
      <c r="HFB16"/>
      <c r="HFC16"/>
      <c r="HFD16"/>
      <c r="HFE16"/>
      <c r="HFF16"/>
      <c r="HFG16"/>
      <c r="HFH16"/>
      <c r="HFI16"/>
      <c r="HFJ16"/>
      <c r="HFK16"/>
      <c r="HFL16"/>
      <c r="HFM16"/>
      <c r="HFN16"/>
      <c r="HFO16"/>
      <c r="HFP16"/>
      <c r="HFQ16"/>
      <c r="HFR16"/>
      <c r="HFS16"/>
      <c r="HFT16"/>
      <c r="HFU16"/>
      <c r="HFV16"/>
      <c r="HFW16"/>
      <c r="HFX16"/>
      <c r="HFY16"/>
      <c r="HFZ16"/>
      <c r="HGA16"/>
      <c r="HGB16"/>
      <c r="HGC16"/>
      <c r="HGD16"/>
      <c r="HGE16"/>
      <c r="HGF16"/>
      <c r="HGG16"/>
      <c r="HGH16"/>
      <c r="HGI16"/>
      <c r="HGJ16"/>
      <c r="HGK16"/>
      <c r="HGL16"/>
      <c r="HGM16"/>
      <c r="HGN16"/>
      <c r="HGO16"/>
      <c r="HGP16"/>
      <c r="HGQ16"/>
      <c r="HGR16"/>
      <c r="HGS16"/>
      <c r="HGT16"/>
      <c r="HGU16"/>
      <c r="HGV16"/>
      <c r="HGW16"/>
      <c r="HGX16"/>
      <c r="HGY16"/>
      <c r="HGZ16"/>
      <c r="HHA16"/>
      <c r="HHB16"/>
      <c r="HHC16"/>
      <c r="HHD16"/>
      <c r="HHE16"/>
      <c r="HHF16"/>
      <c r="HHG16"/>
      <c r="HHH16"/>
      <c r="HHI16"/>
      <c r="HHJ16"/>
      <c r="HHK16"/>
      <c r="HHL16"/>
      <c r="HHM16"/>
      <c r="HHN16"/>
      <c r="HHO16"/>
      <c r="HHP16"/>
      <c r="HHQ16"/>
      <c r="HHR16"/>
      <c r="HHS16"/>
      <c r="HHT16"/>
      <c r="HHU16"/>
      <c r="HHV16"/>
      <c r="HHW16"/>
      <c r="HHX16"/>
      <c r="HHY16"/>
      <c r="HHZ16"/>
      <c r="HIA16"/>
      <c r="HIB16"/>
      <c r="HIC16"/>
      <c r="HID16"/>
      <c r="HIE16"/>
      <c r="HIF16"/>
      <c r="HIG16"/>
      <c r="HIH16"/>
      <c r="HII16"/>
      <c r="HIJ16"/>
      <c r="HIK16"/>
      <c r="HIL16"/>
      <c r="HIM16"/>
      <c r="HIN16"/>
      <c r="HIO16"/>
      <c r="HIP16"/>
      <c r="HIQ16"/>
      <c r="HIR16"/>
      <c r="HIS16"/>
      <c r="HIT16"/>
      <c r="HIU16"/>
      <c r="HIV16"/>
      <c r="HIW16"/>
      <c r="HIX16"/>
      <c r="HIY16"/>
      <c r="HIZ16"/>
      <c r="HJA16"/>
      <c r="HJB16"/>
      <c r="HJC16"/>
      <c r="HJD16"/>
      <c r="HJE16"/>
      <c r="HJF16"/>
      <c r="HJG16"/>
      <c r="HJH16"/>
      <c r="HJI16"/>
      <c r="HJJ16"/>
      <c r="HJK16"/>
      <c r="HJL16"/>
      <c r="HJM16"/>
      <c r="HJN16"/>
      <c r="HJO16"/>
      <c r="HJP16"/>
      <c r="HJQ16"/>
      <c r="HJR16"/>
      <c r="HJS16"/>
      <c r="HJT16"/>
      <c r="HJU16"/>
      <c r="HJV16"/>
      <c r="HJW16"/>
      <c r="HJX16"/>
      <c r="HJY16"/>
      <c r="HJZ16"/>
      <c r="HKA16"/>
      <c r="HKB16"/>
      <c r="HKC16"/>
      <c r="HKD16"/>
      <c r="HKE16"/>
      <c r="HKF16"/>
      <c r="HKG16"/>
      <c r="HKH16"/>
      <c r="HKI16"/>
      <c r="HKJ16"/>
      <c r="HKK16"/>
      <c r="HKL16"/>
      <c r="HKM16"/>
      <c r="HKN16"/>
      <c r="HKO16"/>
      <c r="HKP16"/>
      <c r="HKQ16"/>
      <c r="HKR16"/>
      <c r="HKS16"/>
      <c r="HKT16"/>
      <c r="HKU16"/>
      <c r="HKV16"/>
      <c r="HKW16"/>
      <c r="HKX16"/>
      <c r="HKY16"/>
      <c r="HKZ16"/>
      <c r="HLA16"/>
      <c r="HLB16"/>
      <c r="HLC16"/>
      <c r="HLD16"/>
      <c r="HLE16"/>
      <c r="HLF16"/>
      <c r="HLG16"/>
      <c r="HLH16"/>
      <c r="HLI16"/>
      <c r="HLJ16"/>
      <c r="HLK16"/>
      <c r="HLL16"/>
      <c r="HLM16"/>
      <c r="HLN16"/>
      <c r="HLO16"/>
      <c r="HLP16"/>
      <c r="HLQ16"/>
      <c r="HLR16"/>
      <c r="HLS16"/>
      <c r="HLT16"/>
      <c r="HLU16"/>
      <c r="HLV16"/>
      <c r="HLW16"/>
      <c r="HLX16"/>
      <c r="HLY16"/>
      <c r="HLZ16"/>
      <c r="HMA16"/>
      <c r="HMB16"/>
      <c r="HMC16"/>
      <c r="HMD16"/>
      <c r="HME16"/>
      <c r="HMF16"/>
      <c r="HMG16"/>
      <c r="HMH16"/>
      <c r="HMI16"/>
      <c r="HMJ16"/>
      <c r="HMK16"/>
      <c r="HML16"/>
      <c r="HMM16"/>
      <c r="HMN16"/>
      <c r="HMO16"/>
      <c r="HMP16"/>
      <c r="HMQ16"/>
      <c r="HMR16"/>
      <c r="HMS16"/>
      <c r="HMT16"/>
      <c r="HMU16"/>
      <c r="HMV16"/>
      <c r="HMW16"/>
      <c r="HMX16"/>
      <c r="HMY16"/>
      <c r="HMZ16"/>
      <c r="HNA16"/>
      <c r="HNB16"/>
      <c r="HNC16"/>
      <c r="HND16"/>
      <c r="HNE16"/>
      <c r="HNF16"/>
      <c r="HNG16"/>
      <c r="HNH16"/>
      <c r="HNI16"/>
    </row>
    <row r="17" spans="1:5781" s="2" customFormat="1" x14ac:dyDescent="0.25">
      <c r="B17" s="5" t="s">
        <v>219</v>
      </c>
      <c r="C17" s="3" t="s">
        <v>220</v>
      </c>
      <c r="D17" s="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  <c r="AML17"/>
      <c r="AMM17"/>
      <c r="AMN17"/>
      <c r="AMO17"/>
      <c r="AMP17"/>
      <c r="AMQ17"/>
      <c r="AMR17"/>
      <c r="AMS17"/>
      <c r="AMT17"/>
      <c r="AMU17"/>
      <c r="AMV17"/>
      <c r="AMW17"/>
      <c r="AMX17"/>
      <c r="AMY17"/>
      <c r="AMZ17"/>
      <c r="ANA17"/>
      <c r="ANB17"/>
      <c r="ANC17"/>
      <c r="AND17"/>
      <c r="ANE17"/>
      <c r="ANF17"/>
      <c r="ANG17"/>
      <c r="ANH17"/>
      <c r="ANI17"/>
      <c r="ANJ17"/>
      <c r="ANK17"/>
      <c r="ANL17"/>
      <c r="ANM17"/>
      <c r="ANN17"/>
      <c r="ANO17"/>
      <c r="ANP17"/>
      <c r="ANQ17"/>
      <c r="ANR17"/>
      <c r="ANS17"/>
      <c r="ANT17"/>
      <c r="ANU17"/>
      <c r="ANV17"/>
      <c r="ANW17"/>
      <c r="ANX17"/>
      <c r="ANY17"/>
      <c r="ANZ17"/>
      <c r="AOA17"/>
      <c r="AOB17"/>
      <c r="AOC17"/>
      <c r="AOD17"/>
      <c r="AOE17"/>
      <c r="AOF17"/>
      <c r="AOG17"/>
      <c r="AOH17"/>
      <c r="AOI17"/>
      <c r="AOJ17"/>
      <c r="AOK17"/>
      <c r="AOL17"/>
      <c r="AOM17"/>
      <c r="AON17"/>
      <c r="AOO17"/>
      <c r="AOP17"/>
      <c r="AOQ17"/>
      <c r="AOR17"/>
      <c r="AOS17"/>
      <c r="AOT17"/>
      <c r="AOU17"/>
      <c r="AOV17"/>
      <c r="AOW17"/>
      <c r="AOX17"/>
      <c r="AOY17"/>
      <c r="AOZ17"/>
      <c r="APA17"/>
      <c r="APB17"/>
      <c r="APC17"/>
      <c r="APD17"/>
      <c r="APE17"/>
      <c r="APF17"/>
      <c r="APG17"/>
      <c r="APH17"/>
      <c r="API17"/>
      <c r="APJ17"/>
      <c r="APK17"/>
      <c r="APL17"/>
      <c r="APM17"/>
      <c r="APN17"/>
      <c r="APO17"/>
      <c r="APP17"/>
      <c r="APQ17"/>
      <c r="APR17"/>
      <c r="APS17"/>
      <c r="APT17"/>
      <c r="APU17"/>
      <c r="APV17"/>
      <c r="APW17"/>
      <c r="APX17"/>
      <c r="APY17"/>
      <c r="APZ17"/>
      <c r="AQA17"/>
      <c r="AQB17"/>
      <c r="AQC17"/>
      <c r="AQD17"/>
      <c r="AQE17"/>
      <c r="AQF17"/>
      <c r="AQG17"/>
      <c r="AQH17"/>
      <c r="AQI17"/>
      <c r="AQJ17"/>
      <c r="AQK17"/>
      <c r="AQL17"/>
      <c r="AQM17"/>
      <c r="AQN17"/>
      <c r="AQO17"/>
      <c r="AQP17"/>
      <c r="AQQ17"/>
      <c r="AQR17"/>
      <c r="AQS17"/>
      <c r="AQT17"/>
      <c r="AQU17"/>
      <c r="AQV17"/>
      <c r="AQW17"/>
      <c r="AQX17"/>
      <c r="AQY17"/>
      <c r="AQZ17"/>
      <c r="ARA17"/>
      <c r="ARB17"/>
      <c r="ARC17"/>
      <c r="ARD17"/>
      <c r="ARE17"/>
      <c r="ARF17"/>
      <c r="ARG17"/>
      <c r="ARH17"/>
      <c r="ARI17"/>
      <c r="ARJ17"/>
      <c r="ARK17"/>
      <c r="ARL17"/>
      <c r="ARM17"/>
      <c r="ARN17"/>
      <c r="ARO17"/>
      <c r="ARP17"/>
      <c r="ARQ17"/>
      <c r="ARR17"/>
      <c r="ARS17"/>
      <c r="ART17"/>
      <c r="ARU17"/>
      <c r="ARV17"/>
      <c r="ARW17"/>
      <c r="ARX17"/>
      <c r="ARY17"/>
      <c r="ARZ17"/>
      <c r="ASA17"/>
      <c r="ASB17"/>
      <c r="ASC17"/>
      <c r="ASD17"/>
      <c r="ASE17"/>
      <c r="ASF17"/>
      <c r="ASG17"/>
      <c r="ASH17"/>
      <c r="ASI17"/>
      <c r="ASJ17"/>
      <c r="ASK17"/>
      <c r="ASL17"/>
      <c r="ASM17"/>
      <c r="ASN17"/>
      <c r="ASO17"/>
      <c r="ASP17"/>
      <c r="ASQ17"/>
      <c r="ASR17"/>
      <c r="ASS17"/>
      <c r="AST17"/>
      <c r="ASU17"/>
      <c r="ASV17"/>
      <c r="ASW17"/>
      <c r="ASX17"/>
      <c r="ASY17"/>
      <c r="ASZ17"/>
      <c r="ATA17"/>
      <c r="ATB17"/>
      <c r="ATC17"/>
      <c r="ATD17"/>
      <c r="ATE17"/>
      <c r="ATF17"/>
      <c r="ATG17"/>
      <c r="ATH17"/>
      <c r="ATI17"/>
      <c r="ATJ17"/>
      <c r="ATK17"/>
      <c r="ATL17"/>
      <c r="ATM17"/>
      <c r="ATN17"/>
      <c r="ATO17"/>
      <c r="ATP17"/>
      <c r="ATQ17"/>
      <c r="ATR17"/>
      <c r="ATS17"/>
      <c r="ATT17"/>
      <c r="ATU17"/>
      <c r="ATV17"/>
      <c r="ATW17"/>
      <c r="ATX17"/>
      <c r="ATY17"/>
      <c r="ATZ17"/>
      <c r="AUA17"/>
      <c r="AUB17"/>
      <c r="AUC17"/>
      <c r="AUD17"/>
      <c r="AUE17"/>
      <c r="AUF17"/>
      <c r="AUG17"/>
      <c r="AUH17"/>
      <c r="AUI17"/>
      <c r="AUJ17"/>
      <c r="AUK17"/>
      <c r="AUL17"/>
      <c r="AUM17"/>
      <c r="AUN17"/>
      <c r="AUO17"/>
      <c r="AUP17"/>
      <c r="AUQ17"/>
      <c r="AUR17"/>
      <c r="AUS17"/>
      <c r="AUT17"/>
      <c r="AUU17"/>
      <c r="AUV17"/>
      <c r="AUW17"/>
      <c r="AUX17"/>
      <c r="AUY17"/>
      <c r="AUZ17"/>
      <c r="AVA17"/>
      <c r="AVB17"/>
      <c r="AVC17"/>
      <c r="AVD17"/>
      <c r="AVE17"/>
      <c r="AVF17"/>
      <c r="AVG17"/>
      <c r="AVH17"/>
      <c r="AVI17"/>
      <c r="AVJ17"/>
      <c r="AVK17"/>
      <c r="AVL17"/>
      <c r="AVM17"/>
      <c r="AVN17"/>
      <c r="AVO17"/>
      <c r="AVP17"/>
      <c r="AVQ17"/>
      <c r="AVR17"/>
      <c r="AVS17"/>
      <c r="AVT17"/>
      <c r="AVU17"/>
      <c r="AVV17"/>
      <c r="AVW17"/>
      <c r="AVX17"/>
      <c r="AVY17"/>
      <c r="AVZ17"/>
      <c r="AWA17"/>
      <c r="AWB17"/>
      <c r="AWC17"/>
      <c r="AWD17"/>
      <c r="AWE17"/>
      <c r="AWF17"/>
      <c r="AWG17"/>
      <c r="AWH17"/>
      <c r="AWI17"/>
      <c r="AWJ17"/>
      <c r="AWK17"/>
      <c r="AWL17"/>
      <c r="AWM17"/>
      <c r="AWN17"/>
      <c r="AWO17"/>
      <c r="AWP17"/>
      <c r="AWQ17"/>
      <c r="AWR17"/>
      <c r="AWS17"/>
      <c r="AWT17"/>
      <c r="AWU17"/>
      <c r="AWV17"/>
      <c r="AWW17"/>
      <c r="AWX17"/>
      <c r="AWY17"/>
      <c r="AWZ17"/>
      <c r="AXA17"/>
      <c r="AXB17"/>
      <c r="AXC17"/>
      <c r="AXD17"/>
      <c r="AXE17"/>
      <c r="AXF17"/>
      <c r="AXG17"/>
      <c r="AXH17"/>
      <c r="AXI17"/>
      <c r="AXJ17"/>
      <c r="AXK17"/>
      <c r="AXL17"/>
      <c r="AXM17"/>
      <c r="AXN17"/>
      <c r="AXO17"/>
      <c r="AXP17"/>
      <c r="AXQ17"/>
      <c r="AXR17"/>
      <c r="AXS17"/>
      <c r="AXT17"/>
      <c r="AXU17"/>
      <c r="AXV17"/>
      <c r="AXW17"/>
      <c r="AXX17"/>
      <c r="AXY17"/>
      <c r="AXZ17"/>
      <c r="AYA17"/>
      <c r="AYB17"/>
      <c r="AYC17"/>
      <c r="AYD17"/>
      <c r="AYE17"/>
      <c r="AYF17"/>
      <c r="AYG17"/>
      <c r="AYH17"/>
      <c r="AYI17"/>
      <c r="AYJ17"/>
      <c r="AYK17"/>
      <c r="AYL17"/>
      <c r="AYM17"/>
      <c r="AYN17"/>
      <c r="AYO17"/>
      <c r="AYP17"/>
      <c r="AYQ17"/>
      <c r="AYR17"/>
      <c r="AYS17"/>
      <c r="AYT17"/>
      <c r="AYU17"/>
      <c r="AYV17"/>
      <c r="AYW17"/>
      <c r="AYX17"/>
      <c r="AYY17"/>
      <c r="AYZ17"/>
      <c r="AZA17"/>
      <c r="AZB17"/>
      <c r="AZC17"/>
      <c r="AZD17"/>
      <c r="AZE17"/>
      <c r="AZF17"/>
      <c r="AZG17"/>
      <c r="AZH17"/>
      <c r="AZI17"/>
      <c r="AZJ17"/>
      <c r="AZK17"/>
      <c r="AZL17"/>
      <c r="AZM17"/>
      <c r="AZN17"/>
      <c r="AZO17"/>
      <c r="AZP17"/>
      <c r="AZQ17"/>
      <c r="AZR17"/>
      <c r="AZS17"/>
      <c r="AZT17"/>
      <c r="AZU17"/>
      <c r="AZV17"/>
      <c r="AZW17"/>
      <c r="AZX17"/>
      <c r="AZY17"/>
      <c r="AZZ17"/>
      <c r="BAA17"/>
      <c r="BAB17"/>
      <c r="BAC17"/>
      <c r="BAD17"/>
      <c r="BAE17"/>
      <c r="BAF17"/>
      <c r="BAG17"/>
      <c r="BAH17"/>
      <c r="BAI17"/>
      <c r="BAJ17"/>
      <c r="BAK17"/>
      <c r="BAL17"/>
      <c r="BAM17"/>
      <c r="BAN17"/>
      <c r="BAO17"/>
      <c r="BAP17"/>
      <c r="BAQ17"/>
      <c r="BAR17"/>
      <c r="BAS17"/>
      <c r="BAT17"/>
      <c r="BAU17"/>
      <c r="BAV17"/>
      <c r="BAW17"/>
      <c r="BAX17"/>
      <c r="BAY17"/>
      <c r="BAZ17"/>
      <c r="BBA17"/>
      <c r="BBB17"/>
      <c r="BBC17"/>
      <c r="BBD17"/>
      <c r="BBE17"/>
      <c r="BBF17"/>
      <c r="BBG17"/>
      <c r="BBH17"/>
      <c r="BBI17"/>
      <c r="BBJ17"/>
      <c r="BBK17"/>
      <c r="BBL17"/>
      <c r="BBM17"/>
      <c r="BBN17"/>
      <c r="BBO17"/>
      <c r="BBP17"/>
      <c r="BBQ17"/>
      <c r="BBR17"/>
      <c r="BBS17"/>
      <c r="BBT17"/>
      <c r="BBU17"/>
      <c r="BBV17"/>
      <c r="BBW17"/>
      <c r="BBX17"/>
      <c r="BBY17"/>
      <c r="BBZ17"/>
      <c r="BCA17"/>
      <c r="BCB17"/>
      <c r="BCC17"/>
      <c r="BCD17"/>
      <c r="BCE17"/>
      <c r="BCF17"/>
      <c r="BCG17"/>
      <c r="BCH17"/>
      <c r="BCI17"/>
      <c r="BCJ17"/>
      <c r="BCK17"/>
      <c r="BCL17"/>
      <c r="BCM17"/>
      <c r="BCN17"/>
      <c r="BCO17"/>
      <c r="BCP17"/>
      <c r="BCQ17"/>
      <c r="BCR17"/>
      <c r="BCS17"/>
      <c r="BCT17"/>
      <c r="BCU17"/>
      <c r="BCV17"/>
      <c r="BCW17"/>
      <c r="BCX17"/>
      <c r="BCY17"/>
      <c r="BCZ17"/>
      <c r="BDA17"/>
      <c r="BDB17"/>
      <c r="BDC17"/>
      <c r="BDD17"/>
      <c r="BDE17"/>
      <c r="BDF17"/>
      <c r="BDG17"/>
      <c r="BDH17"/>
      <c r="BDI17"/>
      <c r="BDJ17"/>
      <c r="BDK17"/>
      <c r="BDL17"/>
      <c r="BDM17"/>
      <c r="BDN17"/>
      <c r="BDO17"/>
      <c r="BDP17"/>
      <c r="BDQ17"/>
      <c r="BDR17"/>
      <c r="BDS17"/>
      <c r="BDT17"/>
      <c r="BDU17"/>
      <c r="BDV17"/>
      <c r="BDW17"/>
      <c r="BDX17"/>
      <c r="BDY17"/>
      <c r="BDZ17"/>
      <c r="BEA17"/>
      <c r="BEB17"/>
      <c r="BEC17"/>
      <c r="BED17"/>
      <c r="BEE17"/>
      <c r="BEF17"/>
      <c r="BEG17"/>
      <c r="BEH17"/>
      <c r="BEI17"/>
      <c r="BEJ17"/>
      <c r="BEK17"/>
      <c r="BEL17"/>
      <c r="BEM17"/>
      <c r="BEN17"/>
      <c r="BEO17"/>
      <c r="BEP17"/>
      <c r="BEQ17"/>
      <c r="BER17"/>
      <c r="BES17"/>
      <c r="BET17"/>
      <c r="BEU17"/>
      <c r="BEV17"/>
      <c r="BEW17"/>
      <c r="BEX17"/>
      <c r="BEY17"/>
      <c r="BEZ17"/>
      <c r="BFA17"/>
      <c r="BFB17"/>
      <c r="BFC17"/>
      <c r="BFD17"/>
      <c r="BFE17"/>
      <c r="BFF17"/>
      <c r="BFG17"/>
      <c r="BFH17"/>
      <c r="BFI17"/>
      <c r="BFJ17"/>
      <c r="BFK17"/>
      <c r="BFL17"/>
      <c r="BFM17"/>
      <c r="BFN17"/>
      <c r="BFO17"/>
      <c r="BFP17"/>
      <c r="BFQ17"/>
      <c r="BFR17"/>
      <c r="BFS17"/>
      <c r="BFT17"/>
      <c r="BFU17"/>
      <c r="BFV17"/>
      <c r="BFW17"/>
      <c r="BFX17"/>
      <c r="BFY17"/>
      <c r="BFZ17"/>
      <c r="BGA17"/>
      <c r="BGB17"/>
      <c r="BGC17"/>
      <c r="BGD17"/>
      <c r="BGE17"/>
      <c r="BGF17"/>
      <c r="BGG17"/>
      <c r="BGH17"/>
      <c r="BGI17"/>
      <c r="BGJ17"/>
      <c r="BGK17"/>
      <c r="BGL17"/>
      <c r="BGM17"/>
      <c r="BGN17"/>
      <c r="BGO17"/>
      <c r="BGP17"/>
      <c r="BGQ17"/>
      <c r="BGR17"/>
      <c r="BGS17"/>
      <c r="BGT17"/>
      <c r="BGU17"/>
      <c r="BGV17"/>
      <c r="BGW17"/>
      <c r="BGX17"/>
      <c r="BGY17"/>
      <c r="BGZ17"/>
      <c r="BHA17"/>
      <c r="BHB17"/>
      <c r="BHC17"/>
      <c r="BHD17"/>
      <c r="BHE17"/>
      <c r="BHF17"/>
      <c r="BHG17"/>
      <c r="BHH17"/>
      <c r="BHI17"/>
      <c r="BHJ17"/>
      <c r="BHK17"/>
      <c r="BHL17"/>
      <c r="BHM17"/>
      <c r="BHN17"/>
      <c r="BHO17"/>
      <c r="BHP17"/>
      <c r="BHQ17"/>
      <c r="BHR17"/>
      <c r="BHS17"/>
      <c r="BHT17"/>
      <c r="BHU17"/>
      <c r="BHV17"/>
      <c r="BHW17"/>
      <c r="BHX17"/>
      <c r="BHY17"/>
      <c r="BHZ17"/>
      <c r="BIA17"/>
      <c r="BIB17"/>
      <c r="BIC17"/>
      <c r="BID17"/>
      <c r="BIE17"/>
      <c r="BIF17"/>
      <c r="BIG17"/>
      <c r="BIH17"/>
      <c r="BII17"/>
      <c r="BIJ17"/>
      <c r="BIK17"/>
      <c r="BIL17"/>
      <c r="BIM17"/>
      <c r="BIN17"/>
      <c r="BIO17"/>
      <c r="BIP17"/>
      <c r="BIQ17"/>
      <c r="BIR17"/>
      <c r="BIS17"/>
      <c r="BIT17"/>
      <c r="BIU17"/>
      <c r="BIV17"/>
      <c r="BIW17"/>
      <c r="BIX17"/>
      <c r="BIY17"/>
      <c r="BIZ17"/>
      <c r="BJA17"/>
      <c r="BJB17"/>
      <c r="BJC17"/>
      <c r="BJD17"/>
      <c r="BJE17"/>
      <c r="BJF17"/>
      <c r="BJG17"/>
      <c r="BJH17"/>
      <c r="BJI17"/>
      <c r="BJJ17"/>
      <c r="BJK17"/>
      <c r="BJL17"/>
      <c r="BJM17"/>
      <c r="BJN17"/>
      <c r="BJO17"/>
      <c r="BJP17"/>
      <c r="BJQ17"/>
      <c r="BJR17"/>
      <c r="BJS17"/>
      <c r="BJT17"/>
      <c r="BJU17"/>
      <c r="BJV17"/>
      <c r="BJW17"/>
      <c r="BJX17"/>
      <c r="BJY17"/>
      <c r="BJZ17"/>
      <c r="BKA17"/>
      <c r="BKB17"/>
      <c r="BKC17"/>
      <c r="BKD17"/>
      <c r="BKE17"/>
      <c r="BKF17"/>
      <c r="BKG17"/>
      <c r="BKH17"/>
      <c r="BKI17"/>
      <c r="BKJ17"/>
      <c r="BKK17"/>
      <c r="BKL17"/>
      <c r="BKM17"/>
      <c r="BKN17"/>
      <c r="BKO17"/>
      <c r="BKP17"/>
      <c r="BKQ17"/>
      <c r="BKR17"/>
      <c r="BKS17"/>
      <c r="BKT17"/>
      <c r="BKU17"/>
      <c r="BKV17"/>
      <c r="BKW17"/>
      <c r="BKX17"/>
      <c r="BKY17"/>
      <c r="BKZ17"/>
      <c r="BLA17"/>
      <c r="BLB17"/>
      <c r="BLC17"/>
      <c r="BLD17"/>
      <c r="BLE17"/>
      <c r="BLF17"/>
      <c r="BLG17"/>
      <c r="BLH17"/>
      <c r="BLI17"/>
      <c r="BLJ17"/>
      <c r="BLK17"/>
      <c r="BLL17"/>
      <c r="BLM17"/>
      <c r="BLN17"/>
      <c r="BLO17"/>
      <c r="BLP17"/>
      <c r="BLQ17"/>
      <c r="BLR17"/>
      <c r="BLS17"/>
      <c r="BLT17"/>
      <c r="BLU17"/>
      <c r="BLV17"/>
      <c r="BLW17"/>
      <c r="BLX17"/>
      <c r="BLY17"/>
      <c r="BLZ17"/>
      <c r="BMA17"/>
      <c r="BMB17"/>
      <c r="BMC17"/>
      <c r="BMD17"/>
      <c r="BME17"/>
      <c r="BMF17"/>
      <c r="BMG17"/>
      <c r="BMH17"/>
      <c r="BMI17"/>
      <c r="BMJ17"/>
      <c r="BMK17"/>
      <c r="BML17"/>
      <c r="BMM17"/>
      <c r="BMN17"/>
      <c r="BMO17"/>
      <c r="BMP17"/>
      <c r="BMQ17"/>
      <c r="BMR17"/>
      <c r="BMS17"/>
      <c r="BMT17"/>
      <c r="BMU17"/>
      <c r="BMV17"/>
      <c r="BMW17"/>
      <c r="BMX17"/>
      <c r="BMY17"/>
      <c r="BMZ17"/>
      <c r="BNA17"/>
      <c r="BNB17"/>
      <c r="BNC17"/>
      <c r="BND17"/>
      <c r="BNE17"/>
      <c r="BNF17"/>
      <c r="BNG17"/>
      <c r="BNH17"/>
      <c r="BNI17"/>
      <c r="BNJ17"/>
      <c r="BNK17"/>
      <c r="BNL17"/>
      <c r="BNM17"/>
      <c r="BNN17"/>
      <c r="BNO17"/>
      <c r="BNP17"/>
      <c r="BNQ17"/>
      <c r="BNR17"/>
      <c r="BNS17"/>
      <c r="BNT17"/>
      <c r="BNU17"/>
      <c r="BNV17"/>
      <c r="BNW17"/>
      <c r="BNX17"/>
      <c r="BNY17"/>
      <c r="BNZ17"/>
      <c r="BOA17"/>
      <c r="BOB17"/>
      <c r="BOC17"/>
      <c r="BOD17"/>
      <c r="BOE17"/>
      <c r="BOF17"/>
      <c r="BOG17"/>
      <c r="BOH17"/>
      <c r="BOI17"/>
      <c r="BOJ17"/>
      <c r="BOK17"/>
      <c r="BOL17"/>
      <c r="BOM17"/>
      <c r="BON17"/>
      <c r="BOO17"/>
      <c r="BOP17"/>
      <c r="BOQ17"/>
      <c r="BOR17"/>
      <c r="BOS17"/>
      <c r="BOT17"/>
      <c r="BOU17"/>
      <c r="BOV17"/>
      <c r="BOW17"/>
      <c r="BOX17"/>
      <c r="BOY17"/>
      <c r="BOZ17"/>
      <c r="BPA17"/>
      <c r="BPB17"/>
      <c r="BPC17"/>
      <c r="BPD17"/>
      <c r="BPE17"/>
      <c r="BPF17"/>
      <c r="BPG17"/>
      <c r="BPH17"/>
      <c r="BPI17"/>
      <c r="BPJ17"/>
      <c r="BPK17"/>
      <c r="BPL17"/>
      <c r="BPM17"/>
      <c r="BPN17"/>
      <c r="BPO17"/>
      <c r="BPP17"/>
      <c r="BPQ17"/>
      <c r="BPR17"/>
      <c r="BPS17"/>
      <c r="BPT17"/>
      <c r="BPU17"/>
      <c r="BPV17"/>
      <c r="BPW17"/>
      <c r="BPX17"/>
      <c r="BPY17"/>
      <c r="BPZ17"/>
      <c r="BQA17"/>
      <c r="BQB17"/>
      <c r="BQC17"/>
      <c r="BQD17"/>
      <c r="BQE17"/>
      <c r="BQF17"/>
      <c r="BQG17"/>
      <c r="BQH17"/>
      <c r="BQI17"/>
      <c r="BQJ17"/>
      <c r="BQK17"/>
      <c r="BQL17"/>
      <c r="BQM17"/>
      <c r="BQN17"/>
      <c r="BQO17"/>
      <c r="BQP17"/>
      <c r="BQQ17"/>
      <c r="BQR17"/>
      <c r="BQS17"/>
      <c r="BQT17"/>
      <c r="BQU17"/>
      <c r="BQV17"/>
      <c r="BQW17"/>
      <c r="BQX17"/>
      <c r="BQY17"/>
      <c r="BQZ17"/>
      <c r="BRA17"/>
      <c r="BRB17"/>
      <c r="BRC17"/>
      <c r="BRD17"/>
      <c r="BRE17"/>
      <c r="BRF17"/>
      <c r="BRG17"/>
      <c r="BRH17"/>
      <c r="BRI17"/>
      <c r="BRJ17"/>
      <c r="BRK17"/>
      <c r="BRL17"/>
      <c r="BRM17"/>
      <c r="BRN17"/>
      <c r="BRO17"/>
      <c r="BRP17"/>
      <c r="BRQ17"/>
      <c r="BRR17"/>
      <c r="BRS17"/>
      <c r="BRT17"/>
      <c r="BRU17"/>
      <c r="BRV17"/>
      <c r="BRW17"/>
      <c r="BRX17"/>
      <c r="BRY17"/>
      <c r="BRZ17"/>
      <c r="BSA17"/>
      <c r="BSB17"/>
      <c r="BSC17"/>
      <c r="BSD17"/>
      <c r="BSE17"/>
      <c r="BSF17"/>
      <c r="BSG17"/>
      <c r="BSH17"/>
      <c r="BSI17"/>
      <c r="BSJ17"/>
      <c r="BSK17"/>
      <c r="BSL17"/>
      <c r="BSM17"/>
      <c r="BSN17"/>
      <c r="BSO17"/>
      <c r="BSP17"/>
      <c r="BSQ17"/>
      <c r="BSR17"/>
      <c r="BSS17"/>
      <c r="BST17"/>
      <c r="BSU17"/>
      <c r="BSV17"/>
      <c r="BSW17"/>
      <c r="BSX17"/>
      <c r="BSY17"/>
      <c r="BSZ17"/>
      <c r="BTA17"/>
      <c r="BTB17"/>
      <c r="BTC17"/>
      <c r="BTD17"/>
      <c r="BTE17"/>
      <c r="BTF17"/>
      <c r="BTG17"/>
      <c r="BTH17"/>
      <c r="BTI17"/>
      <c r="BTJ17"/>
      <c r="BTK17"/>
      <c r="BTL17"/>
      <c r="BTM17"/>
      <c r="BTN17"/>
      <c r="BTO17"/>
      <c r="BTP17"/>
      <c r="BTQ17"/>
      <c r="BTR17"/>
      <c r="BTS17"/>
      <c r="BTT17"/>
      <c r="BTU17"/>
      <c r="BTV17"/>
      <c r="BTW17"/>
      <c r="BTX17"/>
      <c r="BTY17"/>
      <c r="BTZ17"/>
      <c r="BUA17"/>
      <c r="BUB17"/>
      <c r="BUC17"/>
      <c r="BUD17"/>
      <c r="BUE17"/>
      <c r="BUF17"/>
      <c r="BUG17"/>
      <c r="BUH17"/>
      <c r="BUI17"/>
      <c r="BUJ17"/>
      <c r="BUK17"/>
      <c r="BUL17"/>
      <c r="BUM17"/>
      <c r="BUN17"/>
      <c r="BUO17"/>
      <c r="BUP17"/>
      <c r="BUQ17"/>
      <c r="BUR17"/>
      <c r="BUS17"/>
      <c r="BUT17"/>
      <c r="BUU17"/>
      <c r="BUV17"/>
      <c r="BUW17"/>
      <c r="BUX17"/>
      <c r="BUY17"/>
      <c r="BUZ17"/>
      <c r="BVA17"/>
      <c r="BVB17"/>
      <c r="BVC17"/>
      <c r="BVD17"/>
      <c r="BVE17"/>
      <c r="BVF17"/>
      <c r="BVG17"/>
      <c r="BVH17"/>
      <c r="BVI17"/>
      <c r="BVJ17"/>
      <c r="BVK17"/>
      <c r="BVL17"/>
      <c r="BVM17"/>
      <c r="BVN17"/>
      <c r="BVO17"/>
      <c r="BVP17"/>
      <c r="BVQ17"/>
      <c r="BVR17"/>
      <c r="BVS17"/>
      <c r="BVT17"/>
      <c r="BVU17"/>
      <c r="BVV17"/>
      <c r="BVW17"/>
      <c r="BVX17"/>
      <c r="BVY17"/>
      <c r="BVZ17"/>
      <c r="BWA17"/>
      <c r="BWB17"/>
      <c r="BWC17"/>
      <c r="BWD17"/>
      <c r="BWE17"/>
      <c r="BWF17"/>
      <c r="BWG17"/>
      <c r="BWH17"/>
      <c r="BWI17"/>
      <c r="BWJ17"/>
      <c r="BWK17"/>
      <c r="BWL17"/>
      <c r="BWM17"/>
      <c r="BWN17"/>
      <c r="BWO17"/>
      <c r="BWP17"/>
      <c r="BWQ17"/>
      <c r="BWR17"/>
      <c r="BWS17"/>
      <c r="BWT17"/>
      <c r="BWU17"/>
      <c r="BWV17"/>
      <c r="BWW17"/>
      <c r="BWX17"/>
      <c r="BWY17"/>
      <c r="BWZ17"/>
      <c r="BXA17"/>
      <c r="BXB17"/>
      <c r="BXC17"/>
      <c r="BXD17"/>
      <c r="BXE17"/>
      <c r="BXF17"/>
      <c r="BXG17"/>
      <c r="BXH17"/>
      <c r="BXI17"/>
      <c r="BXJ17"/>
      <c r="BXK17"/>
      <c r="BXL17"/>
      <c r="BXM17"/>
      <c r="BXN17"/>
      <c r="BXO17"/>
      <c r="BXP17"/>
      <c r="BXQ17"/>
      <c r="BXR17"/>
      <c r="BXS17"/>
      <c r="BXT17"/>
      <c r="BXU17"/>
      <c r="BXV17"/>
      <c r="BXW17"/>
      <c r="BXX17"/>
      <c r="BXY17"/>
      <c r="BXZ17"/>
      <c r="BYA17"/>
      <c r="BYB17"/>
      <c r="BYC17"/>
      <c r="BYD17"/>
      <c r="BYE17"/>
      <c r="BYF17"/>
      <c r="BYG17"/>
      <c r="BYH17"/>
      <c r="BYI17"/>
      <c r="BYJ17"/>
      <c r="BYK17"/>
      <c r="BYL17"/>
      <c r="BYM17"/>
      <c r="BYN17"/>
      <c r="BYO17"/>
      <c r="BYP17"/>
      <c r="BYQ17"/>
      <c r="BYR17"/>
      <c r="BYS17"/>
      <c r="BYT17"/>
      <c r="BYU17"/>
      <c r="BYV17"/>
      <c r="BYW17"/>
      <c r="BYX17"/>
      <c r="BYY17"/>
      <c r="BYZ17"/>
      <c r="BZA17"/>
      <c r="BZB17"/>
      <c r="BZC17"/>
      <c r="BZD17"/>
      <c r="BZE17"/>
      <c r="BZF17"/>
      <c r="BZG17"/>
      <c r="BZH17"/>
      <c r="BZI17"/>
      <c r="BZJ17"/>
      <c r="BZK17"/>
      <c r="BZL17"/>
      <c r="BZM17"/>
      <c r="BZN17"/>
      <c r="BZO17"/>
      <c r="BZP17"/>
      <c r="BZQ17"/>
      <c r="BZR17"/>
      <c r="BZS17"/>
      <c r="BZT17"/>
      <c r="BZU17"/>
      <c r="BZV17"/>
      <c r="BZW17"/>
      <c r="BZX17"/>
      <c r="BZY17"/>
      <c r="BZZ17"/>
      <c r="CAA17"/>
      <c r="CAB17"/>
      <c r="CAC17"/>
      <c r="CAD17"/>
      <c r="CAE17"/>
      <c r="CAF17"/>
      <c r="CAG17"/>
      <c r="CAH17"/>
      <c r="CAI17"/>
      <c r="CAJ17"/>
      <c r="CAK17"/>
      <c r="CAL17"/>
      <c r="CAM17"/>
      <c r="CAN17"/>
      <c r="CAO17"/>
      <c r="CAP17"/>
      <c r="CAQ17"/>
      <c r="CAR17"/>
      <c r="CAS17"/>
      <c r="CAT17"/>
      <c r="CAU17"/>
      <c r="CAV17"/>
      <c r="CAW17"/>
      <c r="CAX17"/>
      <c r="CAY17"/>
      <c r="CAZ17"/>
      <c r="CBA17"/>
      <c r="CBB17"/>
      <c r="CBC17"/>
      <c r="CBD17"/>
      <c r="CBE17"/>
      <c r="CBF17"/>
      <c r="CBG17"/>
      <c r="CBH17"/>
      <c r="CBI17"/>
      <c r="CBJ17"/>
      <c r="CBK17"/>
      <c r="CBL17"/>
      <c r="CBM17"/>
      <c r="CBN17"/>
      <c r="CBO17"/>
      <c r="CBP17"/>
      <c r="CBQ17"/>
      <c r="CBR17"/>
      <c r="CBS17"/>
      <c r="CBT17"/>
      <c r="CBU17"/>
      <c r="CBV17"/>
      <c r="CBW17"/>
      <c r="CBX17"/>
      <c r="CBY17"/>
      <c r="CBZ17"/>
      <c r="CCA17"/>
      <c r="CCB17"/>
      <c r="CCC17"/>
      <c r="CCD17"/>
      <c r="CCE17"/>
      <c r="CCF17"/>
      <c r="CCG17"/>
      <c r="CCH17"/>
      <c r="CCI17"/>
      <c r="CCJ17"/>
      <c r="CCK17"/>
      <c r="CCL17"/>
      <c r="CCM17"/>
      <c r="CCN17"/>
      <c r="CCO17"/>
      <c r="CCP17"/>
      <c r="CCQ17"/>
      <c r="CCR17"/>
      <c r="CCS17"/>
      <c r="CCT17"/>
      <c r="CCU17"/>
      <c r="CCV17"/>
      <c r="CCW17"/>
      <c r="CCX17"/>
      <c r="CCY17"/>
      <c r="CCZ17"/>
      <c r="CDA17"/>
      <c r="CDB17"/>
      <c r="CDC17"/>
      <c r="CDD17"/>
      <c r="CDE17"/>
      <c r="CDF17"/>
      <c r="CDG17"/>
      <c r="CDH17"/>
      <c r="CDI17"/>
      <c r="CDJ17"/>
      <c r="CDK17"/>
      <c r="CDL17"/>
      <c r="CDM17"/>
      <c r="CDN17"/>
      <c r="CDO17"/>
      <c r="CDP17"/>
      <c r="CDQ17"/>
      <c r="CDR17"/>
      <c r="CDS17"/>
      <c r="CDT17"/>
      <c r="CDU17"/>
      <c r="CDV17"/>
      <c r="CDW17"/>
      <c r="CDX17"/>
      <c r="CDY17"/>
      <c r="CDZ17"/>
      <c r="CEA17"/>
      <c r="CEB17"/>
      <c r="CEC17"/>
      <c r="CED17"/>
      <c r="CEE17"/>
      <c r="CEF17"/>
      <c r="CEG17"/>
      <c r="CEH17"/>
      <c r="CEI17"/>
      <c r="CEJ17"/>
      <c r="CEK17"/>
      <c r="CEL17"/>
      <c r="CEM17"/>
      <c r="CEN17"/>
      <c r="CEO17"/>
      <c r="CEP17"/>
      <c r="CEQ17"/>
      <c r="CER17"/>
      <c r="CES17"/>
      <c r="CET17"/>
      <c r="CEU17"/>
      <c r="CEV17"/>
      <c r="CEW17"/>
      <c r="CEX17"/>
      <c r="CEY17"/>
      <c r="CEZ17"/>
      <c r="CFA17"/>
      <c r="CFB17"/>
      <c r="CFC17"/>
      <c r="CFD17"/>
      <c r="CFE17"/>
      <c r="CFF17"/>
      <c r="CFG17"/>
      <c r="CFH17"/>
      <c r="CFI17"/>
      <c r="CFJ17"/>
      <c r="CFK17"/>
      <c r="CFL17"/>
      <c r="CFM17"/>
      <c r="CFN17"/>
      <c r="CFO17"/>
      <c r="CFP17"/>
      <c r="CFQ17"/>
      <c r="CFR17"/>
      <c r="CFS17"/>
      <c r="CFT17"/>
      <c r="CFU17"/>
      <c r="CFV17"/>
      <c r="CFW17"/>
      <c r="CFX17"/>
      <c r="CFY17"/>
      <c r="CFZ17"/>
      <c r="CGA17"/>
      <c r="CGB17"/>
      <c r="CGC17"/>
      <c r="CGD17"/>
      <c r="CGE17"/>
      <c r="CGF17"/>
      <c r="CGG17"/>
      <c r="CGH17"/>
      <c r="CGI17"/>
      <c r="CGJ17"/>
      <c r="CGK17"/>
      <c r="CGL17"/>
      <c r="CGM17"/>
      <c r="CGN17"/>
      <c r="CGO17"/>
      <c r="CGP17"/>
      <c r="CGQ17"/>
      <c r="CGR17"/>
      <c r="CGS17"/>
      <c r="CGT17"/>
      <c r="CGU17"/>
      <c r="CGV17"/>
      <c r="CGW17"/>
      <c r="CGX17"/>
      <c r="CGY17"/>
      <c r="CGZ17"/>
      <c r="CHA17"/>
      <c r="CHB17"/>
      <c r="CHC17"/>
      <c r="CHD17"/>
      <c r="CHE17"/>
      <c r="CHF17"/>
      <c r="CHG17"/>
      <c r="CHH17"/>
      <c r="CHI17"/>
      <c r="CHJ17"/>
      <c r="CHK17"/>
      <c r="CHL17"/>
      <c r="CHM17"/>
      <c r="CHN17"/>
      <c r="CHO17"/>
      <c r="CHP17"/>
      <c r="CHQ17"/>
      <c r="CHR17"/>
      <c r="CHS17"/>
      <c r="CHT17"/>
      <c r="CHU17"/>
      <c r="CHV17"/>
      <c r="CHW17"/>
      <c r="CHX17"/>
      <c r="CHY17"/>
      <c r="CHZ17"/>
      <c r="CIA17"/>
      <c r="CIB17"/>
      <c r="CIC17"/>
      <c r="CID17"/>
      <c r="CIE17"/>
      <c r="CIF17"/>
      <c r="CIG17"/>
      <c r="CIH17"/>
      <c r="CII17"/>
      <c r="CIJ17"/>
      <c r="CIK17"/>
      <c r="CIL17"/>
      <c r="CIM17"/>
      <c r="CIN17"/>
      <c r="CIO17"/>
      <c r="CIP17"/>
      <c r="CIQ17"/>
      <c r="CIR17"/>
      <c r="CIS17"/>
      <c r="CIT17"/>
      <c r="CIU17"/>
      <c r="CIV17"/>
      <c r="CIW17"/>
      <c r="CIX17"/>
      <c r="CIY17"/>
      <c r="CIZ17"/>
      <c r="CJA17"/>
      <c r="CJB17"/>
      <c r="CJC17"/>
      <c r="CJD17"/>
      <c r="CJE17"/>
      <c r="CJF17"/>
      <c r="CJG17"/>
      <c r="CJH17"/>
      <c r="CJI17"/>
      <c r="CJJ17"/>
      <c r="CJK17"/>
      <c r="CJL17"/>
      <c r="CJM17"/>
      <c r="CJN17"/>
      <c r="CJO17"/>
      <c r="CJP17"/>
      <c r="CJQ17"/>
      <c r="CJR17"/>
      <c r="CJS17"/>
      <c r="CJT17"/>
      <c r="CJU17"/>
      <c r="CJV17"/>
      <c r="CJW17"/>
      <c r="CJX17"/>
      <c r="CJY17"/>
      <c r="CJZ17"/>
      <c r="CKA17"/>
      <c r="CKB17"/>
      <c r="CKC17"/>
      <c r="CKD17"/>
      <c r="CKE17"/>
      <c r="CKF17"/>
      <c r="CKG17"/>
      <c r="CKH17"/>
      <c r="CKI17"/>
      <c r="CKJ17"/>
      <c r="CKK17"/>
      <c r="CKL17"/>
      <c r="CKM17"/>
      <c r="CKN17"/>
      <c r="CKO17"/>
      <c r="CKP17"/>
      <c r="CKQ17"/>
      <c r="CKR17"/>
      <c r="CKS17"/>
      <c r="CKT17"/>
      <c r="CKU17"/>
      <c r="CKV17"/>
      <c r="CKW17"/>
      <c r="CKX17"/>
      <c r="CKY17"/>
      <c r="CKZ17"/>
      <c r="CLA17"/>
      <c r="CLB17"/>
      <c r="CLC17"/>
      <c r="CLD17"/>
      <c r="CLE17"/>
      <c r="CLF17"/>
      <c r="CLG17"/>
      <c r="CLH17"/>
      <c r="CLI17"/>
      <c r="CLJ17"/>
      <c r="CLK17"/>
      <c r="CLL17"/>
      <c r="CLM17"/>
      <c r="CLN17"/>
      <c r="CLO17"/>
      <c r="CLP17"/>
      <c r="CLQ17"/>
      <c r="CLR17"/>
      <c r="CLS17"/>
      <c r="CLT17"/>
      <c r="CLU17"/>
      <c r="CLV17"/>
      <c r="CLW17"/>
      <c r="CLX17"/>
      <c r="CLY17"/>
      <c r="CLZ17"/>
      <c r="CMA17"/>
      <c r="CMB17"/>
      <c r="CMC17"/>
      <c r="CMD17"/>
      <c r="CME17"/>
      <c r="CMF17"/>
      <c r="CMG17"/>
      <c r="CMH17"/>
      <c r="CMI17"/>
      <c r="CMJ17"/>
      <c r="CMK17"/>
      <c r="CML17"/>
      <c r="CMM17"/>
      <c r="CMN17"/>
      <c r="CMO17"/>
      <c r="CMP17"/>
      <c r="CMQ17"/>
      <c r="CMR17"/>
      <c r="CMS17"/>
      <c r="CMT17"/>
      <c r="CMU17"/>
      <c r="CMV17"/>
      <c r="CMW17"/>
      <c r="CMX17"/>
      <c r="CMY17"/>
      <c r="CMZ17"/>
      <c r="CNA17"/>
      <c r="CNB17"/>
      <c r="CNC17"/>
      <c r="CND17"/>
      <c r="CNE17"/>
      <c r="CNF17"/>
      <c r="CNG17"/>
      <c r="CNH17"/>
      <c r="CNI17"/>
      <c r="CNJ17"/>
      <c r="CNK17"/>
      <c r="CNL17"/>
      <c r="CNM17"/>
      <c r="CNN17"/>
      <c r="CNO17"/>
      <c r="CNP17"/>
      <c r="CNQ17"/>
      <c r="CNR17"/>
      <c r="CNS17"/>
      <c r="CNT17"/>
      <c r="CNU17"/>
      <c r="CNV17"/>
      <c r="CNW17"/>
      <c r="CNX17"/>
      <c r="CNY17"/>
      <c r="CNZ17"/>
      <c r="COA17"/>
      <c r="COB17"/>
      <c r="COC17"/>
      <c r="COD17"/>
      <c r="COE17"/>
      <c r="COF17"/>
      <c r="COG17"/>
      <c r="COH17"/>
      <c r="COI17"/>
      <c r="COJ17"/>
      <c r="COK17"/>
      <c r="COL17"/>
      <c r="COM17"/>
      <c r="CON17"/>
      <c r="COO17"/>
      <c r="COP17"/>
      <c r="COQ17"/>
      <c r="COR17"/>
      <c r="COS17"/>
      <c r="COT17"/>
      <c r="COU17"/>
      <c r="COV17"/>
      <c r="COW17"/>
      <c r="COX17"/>
      <c r="COY17"/>
      <c r="COZ17"/>
      <c r="CPA17"/>
      <c r="CPB17"/>
      <c r="CPC17"/>
      <c r="CPD17"/>
      <c r="CPE17"/>
      <c r="CPF17"/>
      <c r="CPG17"/>
      <c r="CPH17"/>
      <c r="CPI17"/>
      <c r="CPJ17"/>
      <c r="CPK17"/>
      <c r="CPL17"/>
      <c r="CPM17"/>
      <c r="CPN17"/>
      <c r="CPO17"/>
      <c r="CPP17"/>
      <c r="CPQ17"/>
      <c r="CPR17"/>
      <c r="CPS17"/>
      <c r="CPT17"/>
      <c r="CPU17"/>
      <c r="CPV17"/>
      <c r="CPW17"/>
      <c r="CPX17"/>
      <c r="CPY17"/>
      <c r="CPZ17"/>
      <c r="CQA17"/>
      <c r="CQB17"/>
      <c r="CQC17"/>
      <c r="CQD17"/>
      <c r="CQE17"/>
      <c r="CQF17"/>
      <c r="CQG17"/>
      <c r="CQH17"/>
      <c r="CQI17"/>
      <c r="CQJ17"/>
      <c r="CQK17"/>
      <c r="CQL17"/>
      <c r="CQM17"/>
      <c r="CQN17"/>
      <c r="CQO17"/>
      <c r="CQP17"/>
      <c r="CQQ17"/>
      <c r="CQR17"/>
      <c r="CQS17"/>
      <c r="CQT17"/>
      <c r="CQU17"/>
      <c r="CQV17"/>
      <c r="CQW17"/>
      <c r="CQX17"/>
      <c r="CQY17"/>
      <c r="CQZ17"/>
      <c r="CRA17"/>
      <c r="CRB17"/>
      <c r="CRC17"/>
      <c r="CRD17"/>
      <c r="CRE17"/>
      <c r="CRF17"/>
      <c r="CRG17"/>
      <c r="CRH17"/>
      <c r="CRI17"/>
      <c r="CRJ17"/>
      <c r="CRK17"/>
      <c r="CRL17"/>
      <c r="CRM17"/>
      <c r="CRN17"/>
      <c r="CRO17"/>
      <c r="CRP17"/>
      <c r="CRQ17"/>
      <c r="CRR17"/>
      <c r="CRS17"/>
      <c r="CRT17"/>
      <c r="CRU17"/>
      <c r="CRV17"/>
      <c r="CRW17"/>
      <c r="CRX17"/>
      <c r="CRY17"/>
      <c r="CRZ17"/>
      <c r="CSA17"/>
      <c r="CSB17"/>
      <c r="CSC17"/>
      <c r="CSD17"/>
      <c r="CSE17"/>
      <c r="CSF17"/>
      <c r="CSG17"/>
      <c r="CSH17"/>
      <c r="CSI17"/>
      <c r="CSJ17"/>
      <c r="CSK17"/>
      <c r="CSL17"/>
      <c r="CSM17"/>
      <c r="CSN17"/>
      <c r="CSO17"/>
      <c r="CSP17"/>
      <c r="CSQ17"/>
      <c r="CSR17"/>
      <c r="CSS17"/>
      <c r="CST17"/>
      <c r="CSU17"/>
      <c r="CSV17"/>
      <c r="CSW17"/>
      <c r="CSX17"/>
      <c r="CSY17"/>
      <c r="CSZ17"/>
      <c r="CTA17"/>
      <c r="CTB17"/>
      <c r="CTC17"/>
      <c r="CTD17"/>
      <c r="CTE17"/>
      <c r="CTF17"/>
      <c r="CTG17"/>
      <c r="CTH17"/>
      <c r="CTI17"/>
      <c r="CTJ17"/>
      <c r="CTK17"/>
      <c r="CTL17"/>
      <c r="CTM17"/>
      <c r="CTN17"/>
      <c r="CTO17"/>
      <c r="CTP17"/>
      <c r="CTQ17"/>
      <c r="CTR17"/>
      <c r="CTS17"/>
      <c r="CTT17"/>
      <c r="CTU17"/>
      <c r="CTV17"/>
      <c r="CTW17"/>
      <c r="CTX17"/>
      <c r="CTY17"/>
      <c r="CTZ17"/>
      <c r="CUA17"/>
      <c r="CUB17"/>
      <c r="CUC17"/>
      <c r="CUD17"/>
      <c r="CUE17"/>
      <c r="CUF17"/>
      <c r="CUG17"/>
      <c r="CUH17"/>
      <c r="CUI17"/>
      <c r="CUJ17"/>
      <c r="CUK17"/>
      <c r="CUL17"/>
      <c r="CUM17"/>
      <c r="CUN17"/>
      <c r="CUO17"/>
      <c r="CUP17"/>
      <c r="CUQ17"/>
      <c r="CUR17"/>
      <c r="CUS17"/>
      <c r="CUT17"/>
      <c r="CUU17"/>
      <c r="CUV17"/>
      <c r="CUW17"/>
      <c r="CUX17"/>
      <c r="CUY17"/>
      <c r="CUZ17"/>
      <c r="CVA17"/>
      <c r="CVB17"/>
      <c r="CVC17"/>
      <c r="CVD17"/>
      <c r="CVE17"/>
      <c r="CVF17"/>
      <c r="CVG17"/>
      <c r="CVH17"/>
      <c r="CVI17"/>
      <c r="CVJ17"/>
      <c r="CVK17"/>
      <c r="CVL17"/>
      <c r="CVM17"/>
      <c r="CVN17"/>
      <c r="CVO17"/>
      <c r="CVP17"/>
      <c r="CVQ17"/>
      <c r="CVR17"/>
      <c r="CVS17"/>
      <c r="CVT17"/>
      <c r="CVU17"/>
      <c r="CVV17"/>
      <c r="CVW17"/>
      <c r="CVX17"/>
      <c r="CVY17"/>
      <c r="CVZ17"/>
      <c r="CWA17"/>
      <c r="CWB17"/>
      <c r="CWC17"/>
      <c r="CWD17"/>
      <c r="CWE17"/>
      <c r="CWF17"/>
      <c r="CWG17"/>
      <c r="CWH17"/>
      <c r="CWI17"/>
      <c r="CWJ17"/>
      <c r="CWK17"/>
      <c r="CWL17"/>
      <c r="CWM17"/>
      <c r="CWN17"/>
      <c r="CWO17"/>
      <c r="CWP17"/>
      <c r="CWQ17"/>
      <c r="CWR17"/>
      <c r="CWS17"/>
      <c r="CWT17"/>
      <c r="CWU17"/>
      <c r="CWV17"/>
      <c r="CWW17"/>
      <c r="CWX17"/>
      <c r="CWY17"/>
      <c r="CWZ17"/>
      <c r="CXA17"/>
      <c r="CXB17"/>
      <c r="CXC17"/>
      <c r="CXD17"/>
      <c r="CXE17"/>
      <c r="CXF17"/>
      <c r="CXG17"/>
      <c r="CXH17"/>
      <c r="CXI17"/>
      <c r="CXJ17"/>
      <c r="CXK17"/>
      <c r="CXL17"/>
      <c r="CXM17"/>
      <c r="CXN17"/>
      <c r="CXO17"/>
      <c r="CXP17"/>
      <c r="CXQ17"/>
      <c r="CXR17"/>
      <c r="CXS17"/>
      <c r="CXT17"/>
      <c r="CXU17"/>
      <c r="CXV17"/>
      <c r="CXW17"/>
      <c r="CXX17"/>
      <c r="CXY17"/>
      <c r="CXZ17"/>
      <c r="CYA17"/>
      <c r="CYB17"/>
      <c r="CYC17"/>
      <c r="CYD17"/>
      <c r="CYE17"/>
      <c r="CYF17"/>
      <c r="CYG17"/>
      <c r="CYH17"/>
      <c r="CYI17"/>
      <c r="CYJ17"/>
      <c r="CYK17"/>
      <c r="CYL17"/>
      <c r="CYM17"/>
      <c r="CYN17"/>
      <c r="CYO17"/>
      <c r="CYP17"/>
      <c r="CYQ17"/>
      <c r="CYR17"/>
      <c r="CYS17"/>
      <c r="CYT17"/>
      <c r="CYU17"/>
      <c r="CYV17"/>
      <c r="CYW17"/>
      <c r="CYX17"/>
      <c r="CYY17"/>
      <c r="CYZ17"/>
      <c r="CZA17"/>
      <c r="CZB17"/>
      <c r="CZC17"/>
      <c r="CZD17"/>
      <c r="CZE17"/>
      <c r="CZF17"/>
      <c r="CZG17"/>
      <c r="CZH17"/>
      <c r="CZI17"/>
      <c r="CZJ17"/>
      <c r="CZK17"/>
      <c r="CZL17"/>
      <c r="CZM17"/>
      <c r="CZN17"/>
      <c r="CZO17"/>
      <c r="CZP17"/>
      <c r="CZQ17"/>
      <c r="CZR17"/>
      <c r="CZS17"/>
      <c r="CZT17"/>
      <c r="CZU17"/>
      <c r="CZV17"/>
      <c r="CZW17"/>
      <c r="CZX17"/>
      <c r="CZY17"/>
      <c r="CZZ17"/>
      <c r="DAA17"/>
      <c r="DAB17"/>
      <c r="DAC17"/>
      <c r="DAD17"/>
      <c r="DAE17"/>
      <c r="DAF17"/>
      <c r="DAG17"/>
      <c r="DAH17"/>
      <c r="DAI17"/>
      <c r="DAJ17"/>
      <c r="DAK17"/>
      <c r="DAL17"/>
      <c r="DAM17"/>
      <c r="DAN17"/>
      <c r="DAO17"/>
      <c r="DAP17"/>
      <c r="DAQ17"/>
      <c r="DAR17"/>
      <c r="DAS17"/>
      <c r="DAT17"/>
      <c r="DAU17"/>
      <c r="DAV17"/>
      <c r="DAW17"/>
      <c r="DAX17"/>
      <c r="DAY17"/>
      <c r="DAZ17"/>
      <c r="DBA17"/>
      <c r="DBB17"/>
      <c r="DBC17"/>
      <c r="DBD17"/>
      <c r="DBE17"/>
      <c r="DBF17"/>
      <c r="DBG17"/>
      <c r="DBH17"/>
      <c r="DBI17"/>
      <c r="DBJ17"/>
      <c r="DBK17"/>
      <c r="DBL17"/>
      <c r="DBM17"/>
      <c r="DBN17"/>
      <c r="DBO17"/>
      <c r="DBP17"/>
      <c r="DBQ17"/>
      <c r="DBR17"/>
      <c r="DBS17"/>
      <c r="DBT17"/>
      <c r="DBU17"/>
      <c r="DBV17"/>
      <c r="DBW17"/>
      <c r="DBX17"/>
      <c r="DBY17"/>
      <c r="DBZ17"/>
      <c r="DCA17"/>
      <c r="DCB17"/>
      <c r="DCC17"/>
      <c r="DCD17"/>
      <c r="DCE17"/>
      <c r="DCF17"/>
      <c r="DCG17"/>
      <c r="DCH17"/>
      <c r="DCI17"/>
      <c r="DCJ17"/>
      <c r="DCK17"/>
      <c r="DCL17"/>
      <c r="DCM17"/>
      <c r="DCN17"/>
      <c r="DCO17"/>
      <c r="DCP17"/>
      <c r="DCQ17"/>
      <c r="DCR17"/>
      <c r="DCS17"/>
      <c r="DCT17"/>
      <c r="DCU17"/>
      <c r="DCV17"/>
      <c r="DCW17"/>
      <c r="DCX17"/>
      <c r="DCY17"/>
      <c r="DCZ17"/>
      <c r="DDA17"/>
      <c r="DDB17"/>
      <c r="DDC17"/>
      <c r="DDD17"/>
      <c r="DDE17"/>
      <c r="DDF17"/>
      <c r="DDG17"/>
      <c r="DDH17"/>
      <c r="DDI17"/>
      <c r="DDJ17"/>
      <c r="DDK17"/>
      <c r="DDL17"/>
      <c r="DDM17"/>
      <c r="DDN17"/>
      <c r="DDO17"/>
      <c r="DDP17"/>
      <c r="DDQ17"/>
      <c r="DDR17"/>
      <c r="DDS17"/>
      <c r="DDT17"/>
      <c r="DDU17"/>
      <c r="DDV17"/>
      <c r="DDW17"/>
      <c r="DDX17"/>
      <c r="DDY17"/>
      <c r="DDZ17"/>
      <c r="DEA17"/>
      <c r="DEB17"/>
      <c r="DEC17"/>
      <c r="DED17"/>
      <c r="DEE17"/>
      <c r="DEF17"/>
      <c r="DEG17"/>
      <c r="DEH17"/>
      <c r="DEI17"/>
      <c r="DEJ17"/>
      <c r="DEK17"/>
      <c r="DEL17"/>
      <c r="DEM17"/>
      <c r="DEN17"/>
      <c r="DEO17"/>
      <c r="DEP17"/>
      <c r="DEQ17"/>
      <c r="DER17"/>
      <c r="DES17"/>
      <c r="DET17"/>
      <c r="DEU17"/>
      <c r="DEV17"/>
      <c r="DEW17"/>
      <c r="DEX17"/>
      <c r="DEY17"/>
      <c r="DEZ17"/>
      <c r="DFA17"/>
      <c r="DFB17"/>
      <c r="DFC17"/>
      <c r="DFD17"/>
      <c r="DFE17"/>
      <c r="DFF17"/>
      <c r="DFG17"/>
      <c r="DFH17"/>
      <c r="DFI17"/>
      <c r="DFJ17"/>
      <c r="DFK17"/>
      <c r="DFL17"/>
      <c r="DFM17"/>
      <c r="DFN17"/>
      <c r="DFO17"/>
      <c r="DFP17"/>
      <c r="DFQ17"/>
      <c r="DFR17"/>
      <c r="DFS17"/>
      <c r="DFT17"/>
      <c r="DFU17"/>
      <c r="DFV17"/>
      <c r="DFW17"/>
      <c r="DFX17"/>
      <c r="DFY17"/>
      <c r="DFZ17"/>
      <c r="DGA17"/>
      <c r="DGB17"/>
      <c r="DGC17"/>
      <c r="DGD17"/>
      <c r="DGE17"/>
      <c r="DGF17"/>
      <c r="DGG17"/>
      <c r="DGH17"/>
      <c r="DGI17"/>
      <c r="DGJ17"/>
      <c r="DGK17"/>
      <c r="DGL17"/>
      <c r="DGM17"/>
      <c r="DGN17"/>
      <c r="DGO17"/>
      <c r="DGP17"/>
      <c r="DGQ17"/>
      <c r="DGR17"/>
      <c r="DGS17"/>
      <c r="DGT17"/>
      <c r="DGU17"/>
      <c r="DGV17"/>
      <c r="DGW17"/>
      <c r="DGX17"/>
      <c r="DGY17"/>
      <c r="DGZ17"/>
      <c r="DHA17"/>
      <c r="DHB17"/>
      <c r="DHC17"/>
      <c r="DHD17"/>
      <c r="DHE17"/>
      <c r="DHF17"/>
      <c r="DHG17"/>
      <c r="DHH17"/>
      <c r="DHI17"/>
      <c r="DHJ17"/>
      <c r="DHK17"/>
      <c r="DHL17"/>
      <c r="DHM17"/>
      <c r="DHN17"/>
      <c r="DHO17"/>
      <c r="DHP17"/>
      <c r="DHQ17"/>
      <c r="DHR17"/>
      <c r="DHS17"/>
      <c r="DHT17"/>
      <c r="DHU17"/>
      <c r="DHV17"/>
      <c r="DHW17"/>
      <c r="DHX17"/>
      <c r="DHY17"/>
      <c r="DHZ17"/>
      <c r="DIA17"/>
      <c r="DIB17"/>
      <c r="DIC17"/>
      <c r="DID17"/>
      <c r="DIE17"/>
      <c r="DIF17"/>
      <c r="DIG17"/>
      <c r="DIH17"/>
      <c r="DII17"/>
      <c r="DIJ17"/>
      <c r="DIK17"/>
      <c r="DIL17"/>
      <c r="DIM17"/>
      <c r="DIN17"/>
      <c r="DIO17"/>
      <c r="DIP17"/>
      <c r="DIQ17"/>
      <c r="DIR17"/>
      <c r="DIS17"/>
      <c r="DIT17"/>
      <c r="DIU17"/>
      <c r="DIV17"/>
      <c r="DIW17"/>
      <c r="DIX17"/>
      <c r="DIY17"/>
      <c r="DIZ17"/>
      <c r="DJA17"/>
      <c r="DJB17"/>
      <c r="DJC17"/>
      <c r="DJD17"/>
      <c r="DJE17"/>
      <c r="DJF17"/>
      <c r="DJG17"/>
      <c r="DJH17"/>
      <c r="DJI17"/>
      <c r="DJJ17"/>
      <c r="DJK17"/>
      <c r="DJL17"/>
      <c r="DJM17"/>
      <c r="DJN17"/>
      <c r="DJO17"/>
      <c r="DJP17"/>
      <c r="DJQ17"/>
      <c r="DJR17"/>
      <c r="DJS17"/>
      <c r="DJT17"/>
      <c r="DJU17"/>
      <c r="DJV17"/>
      <c r="DJW17"/>
      <c r="DJX17"/>
      <c r="DJY17"/>
      <c r="DJZ17"/>
      <c r="DKA17"/>
      <c r="DKB17"/>
      <c r="DKC17"/>
      <c r="DKD17"/>
      <c r="DKE17"/>
      <c r="DKF17"/>
      <c r="DKG17"/>
      <c r="DKH17"/>
      <c r="DKI17"/>
      <c r="DKJ17"/>
      <c r="DKK17"/>
      <c r="DKL17"/>
      <c r="DKM17"/>
      <c r="DKN17"/>
      <c r="DKO17"/>
      <c r="DKP17"/>
      <c r="DKQ17"/>
      <c r="DKR17"/>
      <c r="DKS17"/>
      <c r="DKT17"/>
      <c r="DKU17"/>
      <c r="DKV17"/>
      <c r="DKW17"/>
      <c r="DKX17"/>
      <c r="DKY17"/>
      <c r="DKZ17"/>
      <c r="DLA17"/>
      <c r="DLB17"/>
      <c r="DLC17"/>
      <c r="DLD17"/>
      <c r="DLE17"/>
      <c r="DLF17"/>
      <c r="DLG17"/>
      <c r="DLH17"/>
      <c r="DLI17"/>
      <c r="DLJ17"/>
      <c r="DLK17"/>
      <c r="DLL17"/>
      <c r="DLM17"/>
      <c r="DLN17"/>
      <c r="DLO17"/>
      <c r="DLP17"/>
      <c r="DLQ17"/>
      <c r="DLR17"/>
      <c r="DLS17"/>
      <c r="DLT17"/>
      <c r="DLU17"/>
      <c r="DLV17"/>
      <c r="DLW17"/>
      <c r="DLX17"/>
      <c r="DLY17"/>
      <c r="DLZ17"/>
      <c r="DMA17"/>
      <c r="DMB17"/>
      <c r="DMC17"/>
      <c r="DMD17"/>
      <c r="DME17"/>
      <c r="DMF17"/>
      <c r="DMG17"/>
      <c r="DMH17"/>
      <c r="DMI17"/>
      <c r="DMJ17"/>
      <c r="DMK17"/>
      <c r="DML17"/>
      <c r="DMM17"/>
      <c r="DMN17"/>
      <c r="DMO17"/>
      <c r="DMP17"/>
      <c r="DMQ17"/>
      <c r="DMR17"/>
      <c r="DMS17"/>
      <c r="DMT17"/>
      <c r="DMU17"/>
      <c r="DMV17"/>
      <c r="DMW17"/>
      <c r="DMX17"/>
      <c r="DMY17"/>
      <c r="DMZ17"/>
      <c r="DNA17"/>
      <c r="DNB17"/>
      <c r="DNC17"/>
      <c r="DND17"/>
      <c r="DNE17"/>
      <c r="DNF17"/>
      <c r="DNG17"/>
      <c r="DNH17"/>
      <c r="DNI17"/>
      <c r="DNJ17"/>
      <c r="DNK17"/>
      <c r="DNL17"/>
      <c r="DNM17"/>
      <c r="DNN17"/>
      <c r="DNO17"/>
      <c r="DNP17"/>
      <c r="DNQ17"/>
      <c r="DNR17"/>
      <c r="DNS17"/>
      <c r="DNT17"/>
      <c r="DNU17"/>
      <c r="DNV17"/>
      <c r="DNW17"/>
      <c r="DNX17"/>
      <c r="DNY17"/>
      <c r="DNZ17"/>
      <c r="DOA17"/>
      <c r="DOB17"/>
      <c r="DOC17"/>
      <c r="DOD17"/>
      <c r="DOE17"/>
      <c r="DOF17"/>
      <c r="DOG17"/>
      <c r="DOH17"/>
      <c r="DOI17"/>
      <c r="DOJ17"/>
      <c r="DOK17"/>
      <c r="DOL17"/>
      <c r="DOM17"/>
      <c r="DON17"/>
      <c r="DOO17"/>
      <c r="DOP17"/>
      <c r="DOQ17"/>
      <c r="DOR17"/>
      <c r="DOS17"/>
      <c r="DOT17"/>
      <c r="DOU17"/>
      <c r="DOV17"/>
      <c r="DOW17"/>
      <c r="DOX17"/>
      <c r="DOY17"/>
      <c r="DOZ17"/>
      <c r="DPA17"/>
      <c r="DPB17"/>
      <c r="DPC17"/>
      <c r="DPD17"/>
      <c r="DPE17"/>
      <c r="DPF17"/>
      <c r="DPG17"/>
      <c r="DPH17"/>
      <c r="DPI17"/>
      <c r="DPJ17"/>
      <c r="DPK17"/>
      <c r="DPL17"/>
      <c r="DPM17"/>
      <c r="DPN17"/>
      <c r="DPO17"/>
      <c r="DPP17"/>
      <c r="DPQ17"/>
      <c r="DPR17"/>
      <c r="DPS17"/>
      <c r="DPT17"/>
      <c r="DPU17"/>
      <c r="DPV17"/>
      <c r="DPW17"/>
      <c r="DPX17"/>
      <c r="DPY17"/>
      <c r="DPZ17"/>
      <c r="DQA17"/>
      <c r="DQB17"/>
      <c r="DQC17"/>
      <c r="DQD17"/>
      <c r="DQE17"/>
      <c r="DQF17"/>
      <c r="DQG17"/>
      <c r="DQH17"/>
      <c r="DQI17"/>
      <c r="DQJ17"/>
      <c r="DQK17"/>
      <c r="DQL17"/>
      <c r="DQM17"/>
      <c r="DQN17"/>
      <c r="DQO17"/>
      <c r="DQP17"/>
      <c r="DQQ17"/>
      <c r="DQR17"/>
      <c r="DQS17"/>
      <c r="DQT17"/>
      <c r="DQU17"/>
      <c r="DQV17"/>
      <c r="DQW17"/>
      <c r="DQX17"/>
      <c r="DQY17"/>
      <c r="DQZ17"/>
      <c r="DRA17"/>
      <c r="DRB17"/>
      <c r="DRC17"/>
      <c r="DRD17"/>
      <c r="DRE17"/>
      <c r="DRF17"/>
      <c r="DRG17"/>
      <c r="DRH17"/>
      <c r="DRI17"/>
      <c r="DRJ17"/>
      <c r="DRK17"/>
      <c r="DRL17"/>
      <c r="DRM17"/>
      <c r="DRN17"/>
      <c r="DRO17"/>
      <c r="DRP17"/>
      <c r="DRQ17"/>
      <c r="DRR17"/>
      <c r="DRS17"/>
      <c r="DRT17"/>
      <c r="DRU17"/>
      <c r="DRV17"/>
      <c r="DRW17"/>
      <c r="DRX17"/>
      <c r="DRY17"/>
      <c r="DRZ17"/>
      <c r="DSA17"/>
      <c r="DSB17"/>
      <c r="DSC17"/>
      <c r="DSD17"/>
      <c r="DSE17"/>
      <c r="DSF17"/>
      <c r="DSG17"/>
      <c r="DSH17"/>
      <c r="DSI17"/>
      <c r="DSJ17"/>
      <c r="DSK17"/>
      <c r="DSL17"/>
      <c r="DSM17"/>
      <c r="DSN17"/>
      <c r="DSO17"/>
      <c r="DSP17"/>
      <c r="DSQ17"/>
      <c r="DSR17"/>
      <c r="DSS17"/>
      <c r="DST17"/>
      <c r="DSU17"/>
      <c r="DSV17"/>
      <c r="DSW17"/>
      <c r="DSX17"/>
      <c r="DSY17"/>
      <c r="DSZ17"/>
      <c r="DTA17"/>
      <c r="DTB17"/>
      <c r="DTC17"/>
      <c r="DTD17"/>
      <c r="DTE17"/>
      <c r="DTF17"/>
      <c r="DTG17"/>
      <c r="DTH17"/>
      <c r="DTI17"/>
      <c r="DTJ17"/>
      <c r="DTK17"/>
      <c r="DTL17"/>
      <c r="DTM17"/>
      <c r="DTN17"/>
      <c r="DTO17"/>
      <c r="DTP17"/>
      <c r="DTQ17"/>
      <c r="DTR17"/>
      <c r="DTS17"/>
      <c r="DTT17"/>
      <c r="DTU17"/>
      <c r="DTV17"/>
      <c r="DTW17"/>
      <c r="DTX17"/>
      <c r="DTY17"/>
      <c r="DTZ17"/>
      <c r="DUA17"/>
      <c r="DUB17"/>
      <c r="DUC17"/>
      <c r="DUD17"/>
      <c r="DUE17"/>
      <c r="DUF17"/>
      <c r="DUG17"/>
      <c r="DUH17"/>
      <c r="DUI17"/>
      <c r="DUJ17"/>
      <c r="DUK17"/>
      <c r="DUL17"/>
      <c r="DUM17"/>
      <c r="DUN17"/>
      <c r="DUO17"/>
      <c r="DUP17"/>
      <c r="DUQ17"/>
      <c r="DUR17"/>
      <c r="DUS17"/>
      <c r="DUT17"/>
      <c r="DUU17"/>
      <c r="DUV17"/>
      <c r="DUW17"/>
      <c r="DUX17"/>
      <c r="DUY17"/>
      <c r="DUZ17"/>
      <c r="DVA17"/>
      <c r="DVB17"/>
      <c r="DVC17"/>
      <c r="DVD17"/>
      <c r="DVE17"/>
      <c r="DVF17"/>
      <c r="DVG17"/>
      <c r="DVH17"/>
      <c r="DVI17"/>
      <c r="DVJ17"/>
      <c r="DVK17"/>
      <c r="DVL17"/>
      <c r="DVM17"/>
      <c r="DVN17"/>
      <c r="DVO17"/>
      <c r="DVP17"/>
      <c r="DVQ17"/>
      <c r="DVR17"/>
      <c r="DVS17"/>
      <c r="DVT17"/>
      <c r="DVU17"/>
      <c r="DVV17"/>
      <c r="DVW17"/>
      <c r="DVX17"/>
      <c r="DVY17"/>
      <c r="DVZ17"/>
      <c r="DWA17"/>
      <c r="DWB17"/>
      <c r="DWC17"/>
      <c r="DWD17"/>
      <c r="DWE17"/>
      <c r="DWF17"/>
      <c r="DWG17"/>
      <c r="DWH17"/>
      <c r="DWI17"/>
      <c r="DWJ17"/>
      <c r="DWK17"/>
      <c r="DWL17"/>
      <c r="DWM17"/>
      <c r="DWN17"/>
      <c r="DWO17"/>
      <c r="DWP17"/>
      <c r="DWQ17"/>
      <c r="DWR17"/>
      <c r="DWS17"/>
      <c r="DWT17"/>
      <c r="DWU17"/>
      <c r="DWV17"/>
      <c r="DWW17"/>
      <c r="DWX17"/>
      <c r="DWY17"/>
      <c r="DWZ17"/>
      <c r="DXA17"/>
      <c r="DXB17"/>
      <c r="DXC17"/>
      <c r="DXD17"/>
      <c r="DXE17"/>
      <c r="DXF17"/>
      <c r="DXG17"/>
      <c r="DXH17"/>
      <c r="DXI17"/>
      <c r="DXJ17"/>
      <c r="DXK17"/>
      <c r="DXL17"/>
      <c r="DXM17"/>
      <c r="DXN17"/>
      <c r="DXO17"/>
      <c r="DXP17"/>
      <c r="DXQ17"/>
      <c r="DXR17"/>
      <c r="DXS17"/>
      <c r="DXT17"/>
      <c r="DXU17"/>
      <c r="DXV17"/>
      <c r="DXW17"/>
      <c r="DXX17"/>
      <c r="DXY17"/>
      <c r="DXZ17"/>
      <c r="DYA17"/>
      <c r="DYB17"/>
      <c r="DYC17"/>
      <c r="DYD17"/>
      <c r="DYE17"/>
      <c r="DYF17"/>
      <c r="DYG17"/>
      <c r="DYH17"/>
      <c r="DYI17"/>
      <c r="DYJ17"/>
      <c r="DYK17"/>
      <c r="DYL17"/>
      <c r="DYM17"/>
      <c r="DYN17"/>
      <c r="DYO17"/>
      <c r="DYP17"/>
      <c r="DYQ17"/>
      <c r="DYR17"/>
      <c r="DYS17"/>
      <c r="DYT17"/>
      <c r="DYU17"/>
      <c r="DYV17"/>
      <c r="DYW17"/>
      <c r="DYX17"/>
      <c r="DYY17"/>
      <c r="DYZ17"/>
      <c r="DZA17"/>
      <c r="DZB17"/>
      <c r="DZC17"/>
      <c r="DZD17"/>
      <c r="DZE17"/>
      <c r="DZF17"/>
      <c r="DZG17"/>
      <c r="DZH17"/>
      <c r="DZI17"/>
      <c r="DZJ17"/>
      <c r="DZK17"/>
      <c r="DZL17"/>
      <c r="DZM17"/>
      <c r="DZN17"/>
      <c r="DZO17"/>
      <c r="DZP17"/>
      <c r="DZQ17"/>
      <c r="DZR17"/>
      <c r="DZS17"/>
      <c r="DZT17"/>
      <c r="DZU17"/>
      <c r="DZV17"/>
      <c r="DZW17"/>
      <c r="DZX17"/>
      <c r="DZY17"/>
      <c r="DZZ17"/>
      <c r="EAA17"/>
      <c r="EAB17"/>
      <c r="EAC17"/>
      <c r="EAD17"/>
      <c r="EAE17"/>
      <c r="EAF17"/>
      <c r="EAG17"/>
      <c r="EAH17"/>
      <c r="EAI17"/>
      <c r="EAJ17"/>
      <c r="EAK17"/>
      <c r="EAL17"/>
      <c r="EAM17"/>
      <c r="EAN17"/>
      <c r="EAO17"/>
      <c r="EAP17"/>
      <c r="EAQ17"/>
      <c r="EAR17"/>
      <c r="EAS17"/>
      <c r="EAT17"/>
      <c r="EAU17"/>
      <c r="EAV17"/>
      <c r="EAW17"/>
      <c r="EAX17"/>
      <c r="EAY17"/>
      <c r="EAZ17"/>
      <c r="EBA17"/>
      <c r="EBB17"/>
      <c r="EBC17"/>
      <c r="EBD17"/>
      <c r="EBE17"/>
      <c r="EBF17"/>
      <c r="EBG17"/>
      <c r="EBH17"/>
      <c r="EBI17"/>
      <c r="EBJ17"/>
      <c r="EBK17"/>
      <c r="EBL17"/>
      <c r="EBM17"/>
      <c r="EBN17"/>
      <c r="EBO17"/>
      <c r="EBP17"/>
      <c r="EBQ17"/>
      <c r="EBR17"/>
      <c r="EBS17"/>
      <c r="EBT17"/>
      <c r="EBU17"/>
      <c r="EBV17"/>
      <c r="EBW17"/>
      <c r="EBX17"/>
      <c r="EBY17"/>
      <c r="EBZ17"/>
      <c r="ECA17"/>
      <c r="ECB17"/>
      <c r="ECC17"/>
      <c r="ECD17"/>
      <c r="ECE17"/>
      <c r="ECF17"/>
      <c r="ECG17"/>
      <c r="ECH17"/>
      <c r="ECI17"/>
      <c r="ECJ17"/>
      <c r="ECK17"/>
      <c r="ECL17"/>
      <c r="ECM17"/>
      <c r="ECN17"/>
      <c r="ECO17"/>
      <c r="ECP17"/>
      <c r="ECQ17"/>
      <c r="ECR17"/>
      <c r="ECS17"/>
      <c r="ECT17"/>
      <c r="ECU17"/>
      <c r="ECV17"/>
      <c r="ECW17"/>
      <c r="ECX17"/>
      <c r="ECY17"/>
      <c r="ECZ17"/>
      <c r="EDA17"/>
      <c r="EDB17"/>
      <c r="EDC17"/>
      <c r="EDD17"/>
      <c r="EDE17"/>
      <c r="EDF17"/>
      <c r="EDG17"/>
      <c r="EDH17"/>
      <c r="EDI17"/>
      <c r="EDJ17"/>
      <c r="EDK17"/>
      <c r="EDL17"/>
      <c r="EDM17"/>
      <c r="EDN17"/>
      <c r="EDO17"/>
      <c r="EDP17"/>
      <c r="EDQ17"/>
      <c r="EDR17"/>
      <c r="EDS17"/>
      <c r="EDT17"/>
      <c r="EDU17"/>
      <c r="EDV17"/>
      <c r="EDW17"/>
      <c r="EDX17"/>
      <c r="EDY17"/>
      <c r="EDZ17"/>
      <c r="EEA17"/>
      <c r="EEB17"/>
      <c r="EEC17"/>
      <c r="EED17"/>
      <c r="EEE17"/>
      <c r="EEF17"/>
      <c r="EEG17"/>
      <c r="EEH17"/>
      <c r="EEI17"/>
      <c r="EEJ17"/>
      <c r="EEK17"/>
      <c r="EEL17"/>
      <c r="EEM17"/>
      <c r="EEN17"/>
      <c r="EEO17"/>
      <c r="EEP17"/>
      <c r="EEQ17"/>
      <c r="EER17"/>
      <c r="EES17"/>
      <c r="EET17"/>
      <c r="EEU17"/>
      <c r="EEV17"/>
      <c r="EEW17"/>
      <c r="EEX17"/>
      <c r="EEY17"/>
      <c r="EEZ17"/>
      <c r="EFA17"/>
      <c r="EFB17"/>
      <c r="EFC17"/>
      <c r="EFD17"/>
      <c r="EFE17"/>
      <c r="EFF17"/>
      <c r="EFG17"/>
      <c r="EFH17"/>
      <c r="EFI17"/>
      <c r="EFJ17"/>
      <c r="EFK17"/>
      <c r="EFL17"/>
      <c r="EFM17"/>
      <c r="EFN17"/>
      <c r="EFO17"/>
      <c r="EFP17"/>
      <c r="EFQ17"/>
      <c r="EFR17"/>
      <c r="EFS17"/>
      <c r="EFT17"/>
      <c r="EFU17"/>
      <c r="EFV17"/>
      <c r="EFW17"/>
      <c r="EFX17"/>
      <c r="EFY17"/>
      <c r="EFZ17"/>
      <c r="EGA17"/>
      <c r="EGB17"/>
      <c r="EGC17"/>
      <c r="EGD17"/>
      <c r="EGE17"/>
      <c r="EGF17"/>
      <c r="EGG17"/>
      <c r="EGH17"/>
      <c r="EGI17"/>
      <c r="EGJ17"/>
      <c r="EGK17"/>
      <c r="EGL17"/>
      <c r="EGM17"/>
      <c r="EGN17"/>
      <c r="EGO17"/>
      <c r="EGP17"/>
      <c r="EGQ17"/>
      <c r="EGR17"/>
      <c r="EGS17"/>
      <c r="EGT17"/>
      <c r="EGU17"/>
      <c r="EGV17"/>
      <c r="EGW17"/>
      <c r="EGX17"/>
      <c r="EGY17"/>
      <c r="EGZ17"/>
      <c r="EHA17"/>
      <c r="EHB17"/>
      <c r="EHC17"/>
      <c r="EHD17"/>
      <c r="EHE17"/>
      <c r="EHF17"/>
      <c r="EHG17"/>
      <c r="EHH17"/>
      <c r="EHI17"/>
      <c r="EHJ17"/>
      <c r="EHK17"/>
      <c r="EHL17"/>
      <c r="EHM17"/>
      <c r="EHN17"/>
      <c r="EHO17"/>
      <c r="EHP17"/>
      <c r="EHQ17"/>
      <c r="EHR17"/>
      <c r="EHS17"/>
      <c r="EHT17"/>
      <c r="EHU17"/>
      <c r="EHV17"/>
      <c r="EHW17"/>
      <c r="EHX17"/>
      <c r="EHY17"/>
      <c r="EHZ17"/>
      <c r="EIA17"/>
      <c r="EIB17"/>
      <c r="EIC17"/>
      <c r="EID17"/>
      <c r="EIE17"/>
      <c r="EIF17"/>
      <c r="EIG17"/>
      <c r="EIH17"/>
      <c r="EII17"/>
      <c r="EIJ17"/>
      <c r="EIK17"/>
      <c r="EIL17"/>
      <c r="EIM17"/>
      <c r="EIN17"/>
      <c r="EIO17"/>
      <c r="EIP17"/>
      <c r="EIQ17"/>
      <c r="EIR17"/>
      <c r="EIS17"/>
      <c r="EIT17"/>
      <c r="EIU17"/>
      <c r="EIV17"/>
      <c r="EIW17"/>
      <c r="EIX17"/>
      <c r="EIY17"/>
      <c r="EIZ17"/>
      <c r="EJA17"/>
      <c r="EJB17"/>
      <c r="EJC17"/>
      <c r="EJD17"/>
      <c r="EJE17"/>
      <c r="EJF17"/>
      <c r="EJG17"/>
      <c r="EJH17"/>
      <c r="EJI17"/>
      <c r="EJJ17"/>
      <c r="EJK17"/>
      <c r="EJL17"/>
      <c r="EJM17"/>
      <c r="EJN17"/>
      <c r="EJO17"/>
      <c r="EJP17"/>
      <c r="EJQ17"/>
      <c r="EJR17"/>
      <c r="EJS17"/>
      <c r="EJT17"/>
      <c r="EJU17"/>
      <c r="EJV17"/>
      <c r="EJW17"/>
      <c r="EJX17"/>
      <c r="EJY17"/>
      <c r="EJZ17"/>
      <c r="EKA17"/>
      <c r="EKB17"/>
      <c r="EKC17"/>
      <c r="EKD17"/>
      <c r="EKE17"/>
      <c r="EKF17"/>
      <c r="EKG17"/>
      <c r="EKH17"/>
      <c r="EKI17"/>
      <c r="EKJ17"/>
      <c r="EKK17"/>
      <c r="EKL17"/>
      <c r="EKM17"/>
      <c r="EKN17"/>
      <c r="EKO17"/>
      <c r="EKP17"/>
      <c r="EKQ17"/>
      <c r="EKR17"/>
      <c r="EKS17"/>
      <c r="EKT17"/>
      <c r="EKU17"/>
      <c r="EKV17"/>
      <c r="EKW17"/>
      <c r="EKX17"/>
      <c r="EKY17"/>
      <c r="EKZ17"/>
      <c r="ELA17"/>
      <c r="ELB17"/>
      <c r="ELC17"/>
      <c r="ELD17"/>
      <c r="ELE17"/>
      <c r="ELF17"/>
      <c r="ELG17"/>
      <c r="ELH17"/>
      <c r="ELI17"/>
      <c r="ELJ17"/>
      <c r="ELK17"/>
      <c r="ELL17"/>
      <c r="ELM17"/>
      <c r="ELN17"/>
      <c r="ELO17"/>
      <c r="ELP17"/>
      <c r="ELQ17"/>
      <c r="ELR17"/>
      <c r="ELS17"/>
      <c r="ELT17"/>
      <c r="ELU17"/>
      <c r="ELV17"/>
      <c r="ELW17"/>
      <c r="ELX17"/>
      <c r="ELY17"/>
      <c r="ELZ17"/>
      <c r="EMA17"/>
      <c r="EMB17"/>
      <c r="EMC17"/>
      <c r="EMD17"/>
      <c r="EME17"/>
      <c r="EMF17"/>
      <c r="EMG17"/>
      <c r="EMH17"/>
      <c r="EMI17"/>
      <c r="EMJ17"/>
      <c r="EMK17"/>
      <c r="EML17"/>
      <c r="EMM17"/>
      <c r="EMN17"/>
      <c r="EMO17"/>
      <c r="EMP17"/>
      <c r="EMQ17"/>
      <c r="EMR17"/>
      <c r="EMS17"/>
      <c r="EMT17"/>
      <c r="EMU17"/>
      <c r="EMV17"/>
      <c r="EMW17"/>
      <c r="EMX17"/>
      <c r="EMY17"/>
      <c r="EMZ17"/>
      <c r="ENA17"/>
      <c r="ENB17"/>
      <c r="ENC17"/>
      <c r="END17"/>
      <c r="ENE17"/>
      <c r="ENF17"/>
      <c r="ENG17"/>
      <c r="ENH17"/>
      <c r="ENI17"/>
      <c r="ENJ17"/>
      <c r="ENK17"/>
      <c r="ENL17"/>
      <c r="ENM17"/>
      <c r="ENN17"/>
      <c r="ENO17"/>
      <c r="ENP17"/>
      <c r="ENQ17"/>
      <c r="ENR17"/>
      <c r="ENS17"/>
      <c r="ENT17"/>
      <c r="ENU17"/>
      <c r="ENV17"/>
      <c r="ENW17"/>
      <c r="ENX17"/>
      <c r="ENY17"/>
      <c r="ENZ17"/>
      <c r="EOA17"/>
      <c r="EOB17"/>
      <c r="EOC17"/>
      <c r="EOD17"/>
      <c r="EOE17"/>
      <c r="EOF17"/>
      <c r="EOG17"/>
      <c r="EOH17"/>
      <c r="EOI17"/>
      <c r="EOJ17"/>
      <c r="EOK17"/>
      <c r="EOL17"/>
      <c r="EOM17"/>
      <c r="EON17"/>
      <c r="EOO17"/>
      <c r="EOP17"/>
      <c r="EOQ17"/>
      <c r="EOR17"/>
      <c r="EOS17"/>
      <c r="EOT17"/>
      <c r="EOU17"/>
      <c r="EOV17"/>
      <c r="EOW17"/>
      <c r="EOX17"/>
      <c r="EOY17"/>
      <c r="EOZ17"/>
      <c r="EPA17"/>
      <c r="EPB17"/>
      <c r="EPC17"/>
      <c r="EPD17"/>
      <c r="EPE17"/>
      <c r="EPF17"/>
      <c r="EPG17"/>
      <c r="EPH17"/>
      <c r="EPI17"/>
      <c r="EPJ17"/>
      <c r="EPK17"/>
      <c r="EPL17"/>
      <c r="EPM17"/>
      <c r="EPN17"/>
      <c r="EPO17"/>
      <c r="EPP17"/>
      <c r="EPQ17"/>
      <c r="EPR17"/>
      <c r="EPS17"/>
      <c r="EPT17"/>
      <c r="EPU17"/>
      <c r="EPV17"/>
      <c r="EPW17"/>
      <c r="EPX17"/>
      <c r="EPY17"/>
      <c r="EPZ17"/>
      <c r="EQA17"/>
      <c r="EQB17"/>
      <c r="EQC17"/>
      <c r="EQD17"/>
      <c r="EQE17"/>
      <c r="EQF17"/>
      <c r="EQG17"/>
      <c r="EQH17"/>
      <c r="EQI17"/>
      <c r="EQJ17"/>
      <c r="EQK17"/>
      <c r="EQL17"/>
      <c r="EQM17"/>
      <c r="EQN17"/>
      <c r="EQO17"/>
      <c r="EQP17"/>
      <c r="EQQ17"/>
      <c r="EQR17"/>
      <c r="EQS17"/>
      <c r="EQT17"/>
      <c r="EQU17"/>
      <c r="EQV17"/>
      <c r="EQW17"/>
      <c r="EQX17"/>
      <c r="EQY17"/>
      <c r="EQZ17"/>
      <c r="ERA17"/>
      <c r="ERB17"/>
      <c r="ERC17"/>
      <c r="ERD17"/>
      <c r="ERE17"/>
      <c r="ERF17"/>
      <c r="ERG17"/>
      <c r="ERH17"/>
      <c r="ERI17"/>
      <c r="ERJ17"/>
      <c r="ERK17"/>
      <c r="ERL17"/>
      <c r="ERM17"/>
      <c r="ERN17"/>
      <c r="ERO17"/>
      <c r="ERP17"/>
      <c r="ERQ17"/>
      <c r="ERR17"/>
      <c r="ERS17"/>
      <c r="ERT17"/>
      <c r="ERU17"/>
      <c r="ERV17"/>
      <c r="ERW17"/>
      <c r="ERX17"/>
      <c r="ERY17"/>
      <c r="ERZ17"/>
      <c r="ESA17"/>
      <c r="ESB17"/>
      <c r="ESC17"/>
      <c r="ESD17"/>
      <c r="ESE17"/>
      <c r="ESF17"/>
      <c r="ESG17"/>
      <c r="ESH17"/>
      <c r="ESI17"/>
      <c r="ESJ17"/>
      <c r="ESK17"/>
      <c r="ESL17"/>
      <c r="ESM17"/>
      <c r="ESN17"/>
      <c r="ESO17"/>
      <c r="ESP17"/>
      <c r="ESQ17"/>
      <c r="ESR17"/>
      <c r="ESS17"/>
      <c r="EST17"/>
      <c r="ESU17"/>
      <c r="ESV17"/>
      <c r="ESW17"/>
      <c r="ESX17"/>
      <c r="ESY17"/>
      <c r="ESZ17"/>
      <c r="ETA17"/>
      <c r="ETB17"/>
      <c r="ETC17"/>
      <c r="ETD17"/>
      <c r="ETE17"/>
      <c r="ETF17"/>
      <c r="ETG17"/>
      <c r="ETH17"/>
      <c r="ETI17"/>
      <c r="ETJ17"/>
      <c r="ETK17"/>
      <c r="ETL17"/>
      <c r="ETM17"/>
      <c r="ETN17"/>
      <c r="ETO17"/>
      <c r="ETP17"/>
      <c r="ETQ17"/>
      <c r="ETR17"/>
      <c r="ETS17"/>
      <c r="ETT17"/>
      <c r="ETU17"/>
      <c r="ETV17"/>
      <c r="ETW17"/>
      <c r="ETX17"/>
      <c r="ETY17"/>
      <c r="ETZ17"/>
      <c r="EUA17"/>
      <c r="EUB17"/>
      <c r="EUC17"/>
      <c r="EUD17"/>
      <c r="EUE17"/>
      <c r="EUF17"/>
      <c r="EUG17"/>
      <c r="EUH17"/>
      <c r="EUI17"/>
      <c r="EUJ17"/>
      <c r="EUK17"/>
      <c r="EUL17"/>
      <c r="EUM17"/>
      <c r="EUN17"/>
      <c r="EUO17"/>
      <c r="EUP17"/>
      <c r="EUQ17"/>
      <c r="EUR17"/>
      <c r="EUS17"/>
      <c r="EUT17"/>
      <c r="EUU17"/>
      <c r="EUV17"/>
      <c r="EUW17"/>
      <c r="EUX17"/>
      <c r="EUY17"/>
      <c r="EUZ17"/>
      <c r="EVA17"/>
      <c r="EVB17"/>
      <c r="EVC17"/>
      <c r="EVD17"/>
      <c r="EVE17"/>
      <c r="EVF17"/>
      <c r="EVG17"/>
      <c r="EVH17"/>
      <c r="EVI17"/>
      <c r="EVJ17"/>
      <c r="EVK17"/>
      <c r="EVL17"/>
      <c r="EVM17"/>
      <c r="EVN17"/>
      <c r="EVO17"/>
      <c r="EVP17"/>
      <c r="EVQ17"/>
      <c r="EVR17"/>
      <c r="EVS17"/>
      <c r="EVT17"/>
      <c r="EVU17"/>
      <c r="EVV17"/>
      <c r="EVW17"/>
      <c r="EVX17"/>
      <c r="EVY17"/>
      <c r="EVZ17"/>
      <c r="EWA17"/>
      <c r="EWB17"/>
      <c r="EWC17"/>
      <c r="EWD17"/>
      <c r="EWE17"/>
      <c r="EWF17"/>
      <c r="EWG17"/>
      <c r="EWH17"/>
      <c r="EWI17"/>
      <c r="EWJ17"/>
      <c r="EWK17"/>
      <c r="EWL17"/>
      <c r="EWM17"/>
      <c r="EWN17"/>
      <c r="EWO17"/>
      <c r="EWP17"/>
      <c r="EWQ17"/>
      <c r="EWR17"/>
      <c r="EWS17"/>
      <c r="EWT17"/>
      <c r="EWU17"/>
      <c r="EWV17"/>
      <c r="EWW17"/>
      <c r="EWX17"/>
      <c r="EWY17"/>
      <c r="EWZ17"/>
      <c r="EXA17"/>
      <c r="EXB17"/>
      <c r="EXC17"/>
      <c r="EXD17"/>
      <c r="EXE17"/>
      <c r="EXF17"/>
      <c r="EXG17"/>
      <c r="EXH17"/>
      <c r="EXI17"/>
      <c r="EXJ17"/>
      <c r="EXK17"/>
      <c r="EXL17"/>
      <c r="EXM17"/>
      <c r="EXN17"/>
      <c r="EXO17"/>
      <c r="EXP17"/>
      <c r="EXQ17"/>
      <c r="EXR17"/>
      <c r="EXS17"/>
      <c r="EXT17"/>
      <c r="EXU17"/>
      <c r="EXV17"/>
      <c r="EXW17"/>
      <c r="EXX17"/>
      <c r="EXY17"/>
      <c r="EXZ17"/>
      <c r="EYA17"/>
      <c r="EYB17"/>
      <c r="EYC17"/>
      <c r="EYD17"/>
      <c r="EYE17"/>
      <c r="EYF17"/>
      <c r="EYG17"/>
      <c r="EYH17"/>
      <c r="EYI17"/>
      <c r="EYJ17"/>
      <c r="EYK17"/>
      <c r="EYL17"/>
      <c r="EYM17"/>
      <c r="EYN17"/>
      <c r="EYO17"/>
      <c r="EYP17"/>
      <c r="EYQ17"/>
      <c r="EYR17"/>
      <c r="EYS17"/>
      <c r="EYT17"/>
      <c r="EYU17"/>
      <c r="EYV17"/>
      <c r="EYW17"/>
      <c r="EYX17"/>
      <c r="EYY17"/>
      <c r="EYZ17"/>
      <c r="EZA17"/>
      <c r="EZB17"/>
      <c r="EZC17"/>
      <c r="EZD17"/>
      <c r="EZE17"/>
      <c r="EZF17"/>
      <c r="EZG17"/>
      <c r="EZH17"/>
      <c r="EZI17"/>
      <c r="EZJ17"/>
      <c r="EZK17"/>
      <c r="EZL17"/>
      <c r="EZM17"/>
      <c r="EZN17"/>
      <c r="EZO17"/>
      <c r="EZP17"/>
      <c r="EZQ17"/>
      <c r="EZR17"/>
      <c r="EZS17"/>
      <c r="EZT17"/>
      <c r="EZU17"/>
      <c r="EZV17"/>
      <c r="EZW17"/>
      <c r="EZX17"/>
      <c r="EZY17"/>
      <c r="EZZ17"/>
      <c r="FAA17"/>
      <c r="FAB17"/>
      <c r="FAC17"/>
      <c r="FAD17"/>
      <c r="FAE17"/>
      <c r="FAF17"/>
      <c r="FAG17"/>
      <c r="FAH17"/>
      <c r="FAI17"/>
      <c r="FAJ17"/>
      <c r="FAK17"/>
      <c r="FAL17"/>
      <c r="FAM17"/>
      <c r="FAN17"/>
      <c r="FAO17"/>
      <c r="FAP17"/>
      <c r="FAQ17"/>
      <c r="FAR17"/>
      <c r="FAS17"/>
      <c r="FAT17"/>
      <c r="FAU17"/>
      <c r="FAV17"/>
      <c r="FAW17"/>
      <c r="FAX17"/>
      <c r="FAY17"/>
      <c r="FAZ17"/>
      <c r="FBA17"/>
      <c r="FBB17"/>
      <c r="FBC17"/>
      <c r="FBD17"/>
      <c r="FBE17"/>
      <c r="FBF17"/>
      <c r="FBG17"/>
      <c r="FBH17"/>
      <c r="FBI17"/>
      <c r="FBJ17"/>
      <c r="FBK17"/>
      <c r="FBL17"/>
      <c r="FBM17"/>
      <c r="FBN17"/>
      <c r="FBO17"/>
      <c r="FBP17"/>
      <c r="FBQ17"/>
      <c r="FBR17"/>
      <c r="FBS17"/>
      <c r="FBT17"/>
      <c r="FBU17"/>
      <c r="FBV17"/>
      <c r="FBW17"/>
      <c r="FBX17"/>
      <c r="FBY17"/>
      <c r="FBZ17"/>
      <c r="FCA17"/>
      <c r="FCB17"/>
      <c r="FCC17"/>
      <c r="FCD17"/>
      <c r="FCE17"/>
      <c r="FCF17"/>
      <c r="FCG17"/>
      <c r="FCH17"/>
      <c r="FCI17"/>
      <c r="FCJ17"/>
      <c r="FCK17"/>
      <c r="FCL17"/>
      <c r="FCM17"/>
      <c r="FCN17"/>
      <c r="FCO17"/>
      <c r="FCP17"/>
      <c r="FCQ17"/>
      <c r="FCR17"/>
      <c r="FCS17"/>
      <c r="FCT17"/>
      <c r="FCU17"/>
      <c r="FCV17"/>
      <c r="FCW17"/>
      <c r="FCX17"/>
      <c r="FCY17"/>
      <c r="FCZ17"/>
      <c r="FDA17"/>
      <c r="FDB17"/>
      <c r="FDC17"/>
      <c r="FDD17"/>
      <c r="FDE17"/>
      <c r="FDF17"/>
      <c r="FDG17"/>
      <c r="FDH17"/>
      <c r="FDI17"/>
      <c r="FDJ17"/>
      <c r="FDK17"/>
      <c r="FDL17"/>
      <c r="FDM17"/>
      <c r="FDN17"/>
      <c r="FDO17"/>
      <c r="FDP17"/>
      <c r="FDQ17"/>
      <c r="FDR17"/>
      <c r="FDS17"/>
      <c r="FDT17"/>
      <c r="FDU17"/>
      <c r="FDV17"/>
      <c r="FDW17"/>
      <c r="FDX17"/>
      <c r="FDY17"/>
      <c r="FDZ17"/>
      <c r="FEA17"/>
      <c r="FEB17"/>
      <c r="FEC17"/>
      <c r="FED17"/>
      <c r="FEE17"/>
      <c r="FEF17"/>
      <c r="FEG17"/>
      <c r="FEH17"/>
      <c r="FEI17"/>
      <c r="FEJ17"/>
      <c r="FEK17"/>
      <c r="FEL17"/>
      <c r="FEM17"/>
      <c r="FEN17"/>
      <c r="FEO17"/>
      <c r="FEP17"/>
      <c r="FEQ17"/>
      <c r="FER17"/>
      <c r="FES17"/>
      <c r="FET17"/>
      <c r="FEU17"/>
      <c r="FEV17"/>
      <c r="FEW17"/>
      <c r="FEX17"/>
      <c r="FEY17"/>
      <c r="FEZ17"/>
      <c r="FFA17"/>
      <c r="FFB17"/>
      <c r="FFC17"/>
      <c r="FFD17"/>
      <c r="FFE17"/>
      <c r="FFF17"/>
      <c r="FFG17"/>
      <c r="FFH17"/>
      <c r="FFI17"/>
      <c r="FFJ17"/>
      <c r="FFK17"/>
      <c r="FFL17"/>
      <c r="FFM17"/>
      <c r="FFN17"/>
      <c r="FFO17"/>
      <c r="FFP17"/>
      <c r="FFQ17"/>
      <c r="FFR17"/>
      <c r="FFS17"/>
      <c r="FFT17"/>
      <c r="FFU17"/>
      <c r="FFV17"/>
      <c r="FFW17"/>
      <c r="FFX17"/>
      <c r="FFY17"/>
      <c r="FFZ17"/>
      <c r="FGA17"/>
      <c r="FGB17"/>
      <c r="FGC17"/>
      <c r="FGD17"/>
      <c r="FGE17"/>
      <c r="FGF17"/>
      <c r="FGG17"/>
      <c r="FGH17"/>
      <c r="FGI17"/>
      <c r="FGJ17"/>
      <c r="FGK17"/>
      <c r="FGL17"/>
      <c r="FGM17"/>
      <c r="FGN17"/>
      <c r="FGO17"/>
      <c r="FGP17"/>
      <c r="FGQ17"/>
      <c r="FGR17"/>
      <c r="FGS17"/>
      <c r="FGT17"/>
      <c r="FGU17"/>
      <c r="FGV17"/>
      <c r="FGW17"/>
      <c r="FGX17"/>
      <c r="FGY17"/>
      <c r="FGZ17"/>
      <c r="FHA17"/>
      <c r="FHB17"/>
      <c r="FHC17"/>
      <c r="FHD17"/>
      <c r="FHE17"/>
      <c r="FHF17"/>
      <c r="FHG17"/>
      <c r="FHH17"/>
      <c r="FHI17"/>
      <c r="FHJ17"/>
      <c r="FHK17"/>
      <c r="FHL17"/>
      <c r="FHM17"/>
      <c r="FHN17"/>
      <c r="FHO17"/>
      <c r="FHP17"/>
      <c r="FHQ17"/>
      <c r="FHR17"/>
      <c r="FHS17"/>
      <c r="FHT17"/>
      <c r="FHU17"/>
      <c r="FHV17"/>
      <c r="FHW17"/>
      <c r="FHX17"/>
      <c r="FHY17"/>
      <c r="FHZ17"/>
      <c r="FIA17"/>
      <c r="FIB17"/>
      <c r="FIC17"/>
      <c r="FID17"/>
      <c r="FIE17"/>
      <c r="FIF17"/>
      <c r="FIG17"/>
      <c r="FIH17"/>
      <c r="FII17"/>
      <c r="FIJ17"/>
      <c r="FIK17"/>
      <c r="FIL17"/>
      <c r="FIM17"/>
      <c r="FIN17"/>
      <c r="FIO17"/>
      <c r="FIP17"/>
      <c r="FIQ17"/>
      <c r="FIR17"/>
      <c r="FIS17"/>
      <c r="FIT17"/>
      <c r="FIU17"/>
      <c r="FIV17"/>
      <c r="FIW17"/>
      <c r="FIX17"/>
      <c r="FIY17"/>
      <c r="FIZ17"/>
      <c r="FJA17"/>
      <c r="FJB17"/>
      <c r="FJC17"/>
      <c r="FJD17"/>
      <c r="FJE17"/>
      <c r="FJF17"/>
      <c r="FJG17"/>
      <c r="FJH17"/>
      <c r="FJI17"/>
      <c r="FJJ17"/>
      <c r="FJK17"/>
      <c r="FJL17"/>
      <c r="FJM17"/>
      <c r="FJN17"/>
      <c r="FJO17"/>
      <c r="FJP17"/>
      <c r="FJQ17"/>
      <c r="FJR17"/>
      <c r="FJS17"/>
      <c r="FJT17"/>
      <c r="FJU17"/>
      <c r="FJV17"/>
      <c r="FJW17"/>
      <c r="FJX17"/>
      <c r="FJY17"/>
      <c r="FJZ17"/>
      <c r="FKA17"/>
      <c r="FKB17"/>
      <c r="FKC17"/>
      <c r="FKD17"/>
      <c r="FKE17"/>
      <c r="FKF17"/>
      <c r="FKG17"/>
      <c r="FKH17"/>
      <c r="FKI17"/>
      <c r="FKJ17"/>
      <c r="FKK17"/>
      <c r="FKL17"/>
      <c r="FKM17"/>
      <c r="FKN17"/>
      <c r="FKO17"/>
      <c r="FKP17"/>
      <c r="FKQ17"/>
      <c r="FKR17"/>
      <c r="FKS17"/>
      <c r="FKT17"/>
      <c r="FKU17"/>
      <c r="FKV17"/>
      <c r="FKW17"/>
      <c r="FKX17"/>
      <c r="FKY17"/>
      <c r="FKZ17"/>
      <c r="FLA17"/>
      <c r="FLB17"/>
      <c r="FLC17"/>
      <c r="FLD17"/>
      <c r="FLE17"/>
      <c r="FLF17"/>
      <c r="FLG17"/>
      <c r="FLH17"/>
      <c r="FLI17"/>
      <c r="FLJ17"/>
      <c r="FLK17"/>
      <c r="FLL17"/>
      <c r="FLM17"/>
      <c r="FLN17"/>
      <c r="FLO17"/>
      <c r="FLP17"/>
      <c r="FLQ17"/>
      <c r="FLR17"/>
      <c r="FLS17"/>
      <c r="FLT17"/>
      <c r="FLU17"/>
      <c r="FLV17"/>
      <c r="FLW17"/>
      <c r="FLX17"/>
      <c r="FLY17"/>
      <c r="FLZ17"/>
      <c r="FMA17"/>
      <c r="FMB17"/>
      <c r="FMC17"/>
      <c r="FMD17"/>
      <c r="FME17"/>
      <c r="FMF17"/>
      <c r="FMG17"/>
      <c r="FMH17"/>
      <c r="FMI17"/>
      <c r="FMJ17"/>
      <c r="FMK17"/>
      <c r="FML17"/>
      <c r="FMM17"/>
      <c r="FMN17"/>
      <c r="FMO17"/>
      <c r="FMP17"/>
      <c r="FMQ17"/>
      <c r="FMR17"/>
      <c r="FMS17"/>
      <c r="FMT17"/>
      <c r="FMU17"/>
      <c r="FMV17"/>
      <c r="FMW17"/>
      <c r="FMX17"/>
      <c r="FMY17"/>
      <c r="FMZ17"/>
      <c r="FNA17"/>
      <c r="FNB17"/>
      <c r="FNC17"/>
      <c r="FND17"/>
      <c r="FNE17"/>
      <c r="FNF17"/>
      <c r="FNG17"/>
      <c r="FNH17"/>
      <c r="FNI17"/>
      <c r="FNJ17"/>
      <c r="FNK17"/>
      <c r="FNL17"/>
      <c r="FNM17"/>
      <c r="FNN17"/>
      <c r="FNO17"/>
      <c r="FNP17"/>
      <c r="FNQ17"/>
      <c r="FNR17"/>
      <c r="FNS17"/>
      <c r="FNT17"/>
      <c r="FNU17"/>
      <c r="FNV17"/>
      <c r="FNW17"/>
      <c r="FNX17"/>
      <c r="FNY17"/>
      <c r="FNZ17"/>
      <c r="FOA17"/>
      <c r="FOB17"/>
      <c r="FOC17"/>
      <c r="FOD17"/>
      <c r="FOE17"/>
      <c r="FOF17"/>
      <c r="FOG17"/>
      <c r="FOH17"/>
      <c r="FOI17"/>
      <c r="FOJ17"/>
      <c r="FOK17"/>
      <c r="FOL17"/>
      <c r="FOM17"/>
      <c r="FON17"/>
      <c r="FOO17"/>
      <c r="FOP17"/>
      <c r="FOQ17"/>
      <c r="FOR17"/>
      <c r="FOS17"/>
      <c r="FOT17"/>
      <c r="FOU17"/>
      <c r="FOV17"/>
      <c r="FOW17"/>
      <c r="FOX17"/>
      <c r="FOY17"/>
      <c r="FOZ17"/>
      <c r="FPA17"/>
      <c r="FPB17"/>
      <c r="FPC17"/>
      <c r="FPD17"/>
      <c r="FPE17"/>
      <c r="FPF17"/>
      <c r="FPG17"/>
      <c r="FPH17"/>
      <c r="FPI17"/>
      <c r="FPJ17"/>
      <c r="FPK17"/>
      <c r="FPL17"/>
      <c r="FPM17"/>
      <c r="FPN17"/>
      <c r="FPO17"/>
      <c r="FPP17"/>
      <c r="FPQ17"/>
      <c r="FPR17"/>
      <c r="FPS17"/>
      <c r="FPT17"/>
      <c r="FPU17"/>
      <c r="FPV17"/>
      <c r="FPW17"/>
      <c r="FPX17"/>
      <c r="FPY17"/>
      <c r="FPZ17"/>
      <c r="FQA17"/>
      <c r="FQB17"/>
      <c r="FQC17"/>
      <c r="FQD17"/>
      <c r="FQE17"/>
      <c r="FQF17"/>
      <c r="FQG17"/>
      <c r="FQH17"/>
      <c r="FQI17"/>
      <c r="FQJ17"/>
      <c r="FQK17"/>
      <c r="FQL17"/>
      <c r="FQM17"/>
      <c r="FQN17"/>
      <c r="FQO17"/>
      <c r="FQP17"/>
      <c r="FQQ17"/>
      <c r="FQR17"/>
      <c r="FQS17"/>
      <c r="FQT17"/>
      <c r="FQU17"/>
      <c r="FQV17"/>
      <c r="FQW17"/>
      <c r="FQX17"/>
      <c r="FQY17"/>
      <c r="FQZ17"/>
      <c r="FRA17"/>
      <c r="FRB17"/>
      <c r="FRC17"/>
      <c r="FRD17"/>
      <c r="FRE17"/>
      <c r="FRF17"/>
      <c r="FRG17"/>
      <c r="FRH17"/>
      <c r="FRI17"/>
      <c r="FRJ17"/>
      <c r="FRK17"/>
      <c r="FRL17"/>
      <c r="FRM17"/>
      <c r="FRN17"/>
      <c r="FRO17"/>
      <c r="FRP17"/>
      <c r="FRQ17"/>
      <c r="FRR17"/>
      <c r="FRS17"/>
      <c r="FRT17"/>
      <c r="FRU17"/>
      <c r="FRV17"/>
      <c r="FRW17"/>
      <c r="FRX17"/>
      <c r="FRY17"/>
      <c r="FRZ17"/>
      <c r="FSA17"/>
      <c r="FSB17"/>
      <c r="FSC17"/>
      <c r="FSD17"/>
      <c r="FSE17"/>
      <c r="FSF17"/>
      <c r="FSG17"/>
      <c r="FSH17"/>
      <c r="FSI17"/>
      <c r="FSJ17"/>
      <c r="FSK17"/>
      <c r="FSL17"/>
      <c r="FSM17"/>
      <c r="FSN17"/>
      <c r="FSO17"/>
      <c r="FSP17"/>
      <c r="FSQ17"/>
      <c r="FSR17"/>
      <c r="FSS17"/>
      <c r="FST17"/>
      <c r="FSU17"/>
      <c r="FSV17"/>
      <c r="FSW17"/>
      <c r="FSX17"/>
      <c r="FSY17"/>
      <c r="FSZ17"/>
      <c r="FTA17"/>
      <c r="FTB17"/>
      <c r="FTC17"/>
      <c r="FTD17"/>
      <c r="FTE17"/>
      <c r="FTF17"/>
      <c r="FTG17"/>
      <c r="FTH17"/>
      <c r="FTI17"/>
      <c r="FTJ17"/>
      <c r="FTK17"/>
      <c r="FTL17"/>
      <c r="FTM17"/>
      <c r="FTN17"/>
      <c r="FTO17"/>
      <c r="FTP17"/>
      <c r="FTQ17"/>
      <c r="FTR17"/>
      <c r="FTS17"/>
      <c r="FTT17"/>
      <c r="FTU17"/>
      <c r="FTV17"/>
      <c r="FTW17"/>
      <c r="FTX17"/>
      <c r="FTY17"/>
      <c r="FTZ17"/>
      <c r="FUA17"/>
      <c r="FUB17"/>
      <c r="FUC17"/>
      <c r="FUD17"/>
      <c r="FUE17"/>
      <c r="FUF17"/>
      <c r="FUG17"/>
      <c r="FUH17"/>
      <c r="FUI17"/>
      <c r="FUJ17"/>
      <c r="FUK17"/>
      <c r="FUL17"/>
      <c r="FUM17"/>
      <c r="FUN17"/>
      <c r="FUO17"/>
      <c r="FUP17"/>
      <c r="FUQ17"/>
      <c r="FUR17"/>
      <c r="FUS17"/>
      <c r="FUT17"/>
      <c r="FUU17"/>
      <c r="FUV17"/>
      <c r="FUW17"/>
      <c r="FUX17"/>
      <c r="FUY17"/>
      <c r="FUZ17"/>
      <c r="FVA17"/>
      <c r="FVB17"/>
      <c r="FVC17"/>
      <c r="FVD17"/>
      <c r="FVE17"/>
      <c r="FVF17"/>
      <c r="FVG17"/>
      <c r="FVH17"/>
      <c r="FVI17"/>
      <c r="FVJ17"/>
      <c r="FVK17"/>
      <c r="FVL17"/>
      <c r="FVM17"/>
      <c r="FVN17"/>
      <c r="FVO17"/>
      <c r="FVP17"/>
      <c r="FVQ17"/>
      <c r="FVR17"/>
      <c r="FVS17"/>
      <c r="FVT17"/>
      <c r="FVU17"/>
      <c r="FVV17"/>
      <c r="FVW17"/>
      <c r="FVX17"/>
      <c r="FVY17"/>
      <c r="FVZ17"/>
      <c r="FWA17"/>
      <c r="FWB17"/>
      <c r="FWC17"/>
      <c r="FWD17"/>
      <c r="FWE17"/>
      <c r="FWF17"/>
      <c r="FWG17"/>
      <c r="FWH17"/>
      <c r="FWI17"/>
      <c r="FWJ17"/>
      <c r="FWK17"/>
      <c r="FWL17"/>
      <c r="FWM17"/>
      <c r="FWN17"/>
      <c r="FWO17"/>
      <c r="FWP17"/>
      <c r="FWQ17"/>
      <c r="FWR17"/>
      <c r="FWS17"/>
      <c r="FWT17"/>
      <c r="FWU17"/>
      <c r="FWV17"/>
      <c r="FWW17"/>
      <c r="FWX17"/>
      <c r="FWY17"/>
      <c r="FWZ17"/>
      <c r="FXA17"/>
      <c r="FXB17"/>
      <c r="FXC17"/>
      <c r="FXD17"/>
      <c r="FXE17"/>
      <c r="FXF17"/>
      <c r="FXG17"/>
      <c r="FXH17"/>
      <c r="FXI17"/>
      <c r="FXJ17"/>
      <c r="FXK17"/>
      <c r="FXL17"/>
      <c r="FXM17"/>
      <c r="FXN17"/>
      <c r="FXO17"/>
      <c r="FXP17"/>
      <c r="FXQ17"/>
      <c r="FXR17"/>
      <c r="FXS17"/>
      <c r="FXT17"/>
      <c r="FXU17"/>
      <c r="FXV17"/>
      <c r="FXW17"/>
      <c r="FXX17"/>
      <c r="FXY17"/>
      <c r="FXZ17"/>
      <c r="FYA17"/>
      <c r="FYB17"/>
      <c r="FYC17"/>
      <c r="FYD17"/>
      <c r="FYE17"/>
      <c r="FYF17"/>
      <c r="FYG17"/>
      <c r="FYH17"/>
      <c r="FYI17"/>
      <c r="FYJ17"/>
      <c r="FYK17"/>
      <c r="FYL17"/>
      <c r="FYM17"/>
      <c r="FYN17"/>
      <c r="FYO17"/>
      <c r="FYP17"/>
      <c r="FYQ17"/>
      <c r="FYR17"/>
      <c r="FYS17"/>
      <c r="FYT17"/>
      <c r="FYU17"/>
      <c r="FYV17"/>
      <c r="FYW17"/>
      <c r="FYX17"/>
      <c r="FYY17"/>
      <c r="FYZ17"/>
      <c r="FZA17"/>
      <c r="FZB17"/>
      <c r="FZC17"/>
      <c r="FZD17"/>
      <c r="FZE17"/>
      <c r="FZF17"/>
      <c r="FZG17"/>
      <c r="FZH17"/>
      <c r="FZI17"/>
      <c r="FZJ17"/>
      <c r="FZK17"/>
      <c r="FZL17"/>
      <c r="FZM17"/>
      <c r="FZN17"/>
      <c r="FZO17"/>
      <c r="FZP17"/>
      <c r="FZQ17"/>
      <c r="FZR17"/>
      <c r="FZS17"/>
      <c r="FZT17"/>
      <c r="FZU17"/>
      <c r="FZV17"/>
      <c r="FZW17"/>
      <c r="FZX17"/>
      <c r="FZY17"/>
      <c r="FZZ17"/>
      <c r="GAA17"/>
      <c r="GAB17"/>
      <c r="GAC17"/>
      <c r="GAD17"/>
      <c r="GAE17"/>
      <c r="GAF17"/>
      <c r="GAG17"/>
      <c r="GAH17"/>
      <c r="GAI17"/>
      <c r="GAJ17"/>
      <c r="GAK17"/>
      <c r="GAL17"/>
      <c r="GAM17"/>
      <c r="GAN17"/>
      <c r="GAO17"/>
      <c r="GAP17"/>
      <c r="GAQ17"/>
      <c r="GAR17"/>
      <c r="GAS17"/>
      <c r="GAT17"/>
      <c r="GAU17"/>
      <c r="GAV17"/>
      <c r="GAW17"/>
      <c r="GAX17"/>
      <c r="GAY17"/>
      <c r="GAZ17"/>
      <c r="GBA17"/>
      <c r="GBB17"/>
      <c r="GBC17"/>
      <c r="GBD17"/>
      <c r="GBE17"/>
      <c r="GBF17"/>
      <c r="GBG17"/>
      <c r="GBH17"/>
      <c r="GBI17"/>
      <c r="GBJ17"/>
      <c r="GBK17"/>
      <c r="GBL17"/>
      <c r="GBM17"/>
      <c r="GBN17"/>
      <c r="GBO17"/>
      <c r="GBP17"/>
      <c r="GBQ17"/>
      <c r="GBR17"/>
      <c r="GBS17"/>
      <c r="GBT17"/>
      <c r="GBU17"/>
      <c r="GBV17"/>
      <c r="GBW17"/>
      <c r="GBX17"/>
      <c r="GBY17"/>
      <c r="GBZ17"/>
      <c r="GCA17"/>
      <c r="GCB17"/>
      <c r="GCC17"/>
      <c r="GCD17"/>
      <c r="GCE17"/>
      <c r="GCF17"/>
      <c r="GCG17"/>
      <c r="GCH17"/>
      <c r="GCI17"/>
      <c r="GCJ17"/>
      <c r="GCK17"/>
      <c r="GCL17"/>
      <c r="GCM17"/>
      <c r="GCN17"/>
      <c r="GCO17"/>
      <c r="GCP17"/>
      <c r="GCQ17"/>
      <c r="GCR17"/>
      <c r="GCS17"/>
      <c r="GCT17"/>
      <c r="GCU17"/>
      <c r="GCV17"/>
      <c r="GCW17"/>
      <c r="GCX17"/>
      <c r="GCY17"/>
      <c r="GCZ17"/>
      <c r="GDA17"/>
      <c r="GDB17"/>
      <c r="GDC17"/>
      <c r="GDD17"/>
      <c r="GDE17"/>
      <c r="GDF17"/>
      <c r="GDG17"/>
      <c r="GDH17"/>
      <c r="GDI17"/>
      <c r="GDJ17"/>
      <c r="GDK17"/>
      <c r="GDL17"/>
      <c r="GDM17"/>
      <c r="GDN17"/>
      <c r="GDO17"/>
      <c r="GDP17"/>
      <c r="GDQ17"/>
      <c r="GDR17"/>
      <c r="GDS17"/>
      <c r="GDT17"/>
      <c r="GDU17"/>
      <c r="GDV17"/>
      <c r="GDW17"/>
      <c r="GDX17"/>
      <c r="GDY17"/>
      <c r="GDZ17"/>
      <c r="GEA17"/>
      <c r="GEB17"/>
      <c r="GEC17"/>
      <c r="GED17"/>
      <c r="GEE17"/>
      <c r="GEF17"/>
      <c r="GEG17"/>
      <c r="GEH17"/>
      <c r="GEI17"/>
      <c r="GEJ17"/>
      <c r="GEK17"/>
      <c r="GEL17"/>
      <c r="GEM17"/>
      <c r="GEN17"/>
      <c r="GEO17"/>
      <c r="GEP17"/>
      <c r="GEQ17"/>
      <c r="GER17"/>
      <c r="GES17"/>
      <c r="GET17"/>
      <c r="GEU17"/>
      <c r="GEV17"/>
      <c r="GEW17"/>
      <c r="GEX17"/>
      <c r="GEY17"/>
      <c r="GEZ17"/>
      <c r="GFA17"/>
      <c r="GFB17"/>
      <c r="GFC17"/>
      <c r="GFD17"/>
      <c r="GFE17"/>
      <c r="GFF17"/>
      <c r="GFG17"/>
      <c r="GFH17"/>
      <c r="GFI17"/>
      <c r="GFJ17"/>
      <c r="GFK17"/>
      <c r="GFL17"/>
      <c r="GFM17"/>
      <c r="GFN17"/>
      <c r="GFO17"/>
      <c r="GFP17"/>
      <c r="GFQ17"/>
      <c r="GFR17"/>
      <c r="GFS17"/>
      <c r="GFT17"/>
      <c r="GFU17"/>
      <c r="GFV17"/>
      <c r="GFW17"/>
      <c r="GFX17"/>
      <c r="GFY17"/>
      <c r="GFZ17"/>
      <c r="GGA17"/>
      <c r="GGB17"/>
      <c r="GGC17"/>
      <c r="GGD17"/>
      <c r="GGE17"/>
      <c r="GGF17"/>
      <c r="GGG17"/>
      <c r="GGH17"/>
      <c r="GGI17"/>
      <c r="GGJ17"/>
      <c r="GGK17"/>
      <c r="GGL17"/>
      <c r="GGM17"/>
      <c r="GGN17"/>
      <c r="GGO17"/>
      <c r="GGP17"/>
      <c r="GGQ17"/>
      <c r="GGR17"/>
      <c r="GGS17"/>
      <c r="GGT17"/>
      <c r="GGU17"/>
      <c r="GGV17"/>
      <c r="GGW17"/>
      <c r="GGX17"/>
      <c r="GGY17"/>
      <c r="GGZ17"/>
      <c r="GHA17"/>
      <c r="GHB17"/>
      <c r="GHC17"/>
      <c r="GHD17"/>
      <c r="GHE17"/>
      <c r="GHF17"/>
      <c r="GHG17"/>
      <c r="GHH17"/>
      <c r="GHI17"/>
      <c r="GHJ17"/>
      <c r="GHK17"/>
      <c r="GHL17"/>
      <c r="GHM17"/>
      <c r="GHN17"/>
      <c r="GHO17"/>
      <c r="GHP17"/>
      <c r="GHQ17"/>
      <c r="GHR17"/>
      <c r="GHS17"/>
      <c r="GHT17"/>
      <c r="GHU17"/>
      <c r="GHV17"/>
      <c r="GHW17"/>
      <c r="GHX17"/>
      <c r="GHY17"/>
      <c r="GHZ17"/>
      <c r="GIA17"/>
      <c r="GIB17"/>
      <c r="GIC17"/>
      <c r="GID17"/>
      <c r="GIE17"/>
      <c r="GIF17"/>
      <c r="GIG17"/>
      <c r="GIH17"/>
      <c r="GII17"/>
      <c r="GIJ17"/>
      <c r="GIK17"/>
      <c r="GIL17"/>
      <c r="GIM17"/>
      <c r="GIN17"/>
      <c r="GIO17"/>
      <c r="GIP17"/>
      <c r="GIQ17"/>
      <c r="GIR17"/>
      <c r="GIS17"/>
      <c r="GIT17"/>
      <c r="GIU17"/>
      <c r="GIV17"/>
      <c r="GIW17"/>
      <c r="GIX17"/>
      <c r="GIY17"/>
      <c r="GIZ17"/>
      <c r="GJA17"/>
      <c r="GJB17"/>
      <c r="GJC17"/>
      <c r="GJD17"/>
      <c r="GJE17"/>
      <c r="GJF17"/>
      <c r="GJG17"/>
      <c r="GJH17"/>
      <c r="GJI17"/>
      <c r="GJJ17"/>
      <c r="GJK17"/>
      <c r="GJL17"/>
      <c r="GJM17"/>
      <c r="GJN17"/>
      <c r="GJO17"/>
      <c r="GJP17"/>
      <c r="GJQ17"/>
      <c r="GJR17"/>
      <c r="GJS17"/>
      <c r="GJT17"/>
      <c r="GJU17"/>
      <c r="GJV17"/>
      <c r="GJW17"/>
      <c r="GJX17"/>
      <c r="GJY17"/>
      <c r="GJZ17"/>
      <c r="GKA17"/>
      <c r="GKB17"/>
      <c r="GKC17"/>
      <c r="GKD17"/>
      <c r="GKE17"/>
      <c r="GKF17"/>
      <c r="GKG17"/>
      <c r="GKH17"/>
      <c r="GKI17"/>
      <c r="GKJ17"/>
      <c r="GKK17"/>
      <c r="GKL17"/>
      <c r="GKM17"/>
      <c r="GKN17"/>
      <c r="GKO17"/>
      <c r="GKP17"/>
      <c r="GKQ17"/>
      <c r="GKR17"/>
      <c r="GKS17"/>
      <c r="GKT17"/>
      <c r="GKU17"/>
      <c r="GKV17"/>
      <c r="GKW17"/>
      <c r="GKX17"/>
      <c r="GKY17"/>
      <c r="GKZ17"/>
      <c r="GLA17"/>
      <c r="GLB17"/>
      <c r="GLC17"/>
      <c r="GLD17"/>
      <c r="GLE17"/>
      <c r="GLF17"/>
      <c r="GLG17"/>
      <c r="GLH17"/>
      <c r="GLI17"/>
      <c r="GLJ17"/>
      <c r="GLK17"/>
      <c r="GLL17"/>
      <c r="GLM17"/>
      <c r="GLN17"/>
      <c r="GLO17"/>
      <c r="GLP17"/>
      <c r="GLQ17"/>
      <c r="GLR17"/>
      <c r="GLS17"/>
      <c r="GLT17"/>
      <c r="GLU17"/>
      <c r="GLV17"/>
      <c r="GLW17"/>
      <c r="GLX17"/>
      <c r="GLY17"/>
      <c r="GLZ17"/>
      <c r="GMA17"/>
      <c r="GMB17"/>
      <c r="GMC17"/>
      <c r="GMD17"/>
      <c r="GME17"/>
      <c r="GMF17"/>
      <c r="GMG17"/>
      <c r="GMH17"/>
      <c r="GMI17"/>
      <c r="GMJ17"/>
      <c r="GMK17"/>
      <c r="GML17"/>
      <c r="GMM17"/>
      <c r="GMN17"/>
      <c r="GMO17"/>
      <c r="GMP17"/>
      <c r="GMQ17"/>
      <c r="GMR17"/>
      <c r="GMS17"/>
      <c r="GMT17"/>
      <c r="GMU17"/>
      <c r="GMV17"/>
      <c r="GMW17"/>
      <c r="GMX17"/>
      <c r="GMY17"/>
      <c r="GMZ17"/>
      <c r="GNA17"/>
      <c r="GNB17"/>
      <c r="GNC17"/>
      <c r="GND17"/>
      <c r="GNE17"/>
      <c r="GNF17"/>
      <c r="GNG17"/>
      <c r="GNH17"/>
      <c r="GNI17"/>
      <c r="GNJ17"/>
      <c r="GNK17"/>
      <c r="GNL17"/>
      <c r="GNM17"/>
      <c r="GNN17"/>
      <c r="GNO17"/>
      <c r="GNP17"/>
      <c r="GNQ17"/>
      <c r="GNR17"/>
      <c r="GNS17"/>
      <c r="GNT17"/>
      <c r="GNU17"/>
      <c r="GNV17"/>
      <c r="GNW17"/>
      <c r="GNX17"/>
      <c r="GNY17"/>
      <c r="GNZ17"/>
      <c r="GOA17"/>
      <c r="GOB17"/>
      <c r="GOC17"/>
      <c r="GOD17"/>
      <c r="GOE17"/>
      <c r="GOF17"/>
      <c r="GOG17"/>
      <c r="GOH17"/>
      <c r="GOI17"/>
      <c r="GOJ17"/>
      <c r="GOK17"/>
      <c r="GOL17"/>
      <c r="GOM17"/>
      <c r="GON17"/>
      <c r="GOO17"/>
      <c r="GOP17"/>
      <c r="GOQ17"/>
      <c r="GOR17"/>
      <c r="GOS17"/>
      <c r="GOT17"/>
      <c r="GOU17"/>
      <c r="GOV17"/>
      <c r="GOW17"/>
      <c r="GOX17"/>
      <c r="GOY17"/>
      <c r="GOZ17"/>
      <c r="GPA17"/>
      <c r="GPB17"/>
      <c r="GPC17"/>
      <c r="GPD17"/>
      <c r="GPE17"/>
      <c r="GPF17"/>
      <c r="GPG17"/>
      <c r="GPH17"/>
      <c r="GPI17"/>
      <c r="GPJ17"/>
      <c r="GPK17"/>
      <c r="GPL17"/>
      <c r="GPM17"/>
      <c r="GPN17"/>
      <c r="GPO17"/>
      <c r="GPP17"/>
      <c r="GPQ17"/>
      <c r="GPR17"/>
      <c r="GPS17"/>
      <c r="GPT17"/>
      <c r="GPU17"/>
      <c r="GPV17"/>
      <c r="GPW17"/>
      <c r="GPX17"/>
      <c r="GPY17"/>
      <c r="GPZ17"/>
      <c r="GQA17"/>
      <c r="GQB17"/>
      <c r="GQC17"/>
      <c r="GQD17"/>
      <c r="GQE17"/>
      <c r="GQF17"/>
      <c r="GQG17"/>
      <c r="GQH17"/>
      <c r="GQI17"/>
      <c r="GQJ17"/>
      <c r="GQK17"/>
      <c r="GQL17"/>
      <c r="GQM17"/>
      <c r="GQN17"/>
      <c r="GQO17"/>
      <c r="GQP17"/>
      <c r="GQQ17"/>
      <c r="GQR17"/>
      <c r="GQS17"/>
      <c r="GQT17"/>
      <c r="GQU17"/>
      <c r="GQV17"/>
      <c r="GQW17"/>
      <c r="GQX17"/>
      <c r="GQY17"/>
      <c r="GQZ17"/>
      <c r="GRA17"/>
      <c r="GRB17"/>
      <c r="GRC17"/>
      <c r="GRD17"/>
      <c r="GRE17"/>
      <c r="GRF17"/>
      <c r="GRG17"/>
      <c r="GRH17"/>
      <c r="GRI17"/>
      <c r="GRJ17"/>
      <c r="GRK17"/>
      <c r="GRL17"/>
      <c r="GRM17"/>
      <c r="GRN17"/>
      <c r="GRO17"/>
      <c r="GRP17"/>
      <c r="GRQ17"/>
      <c r="GRR17"/>
      <c r="GRS17"/>
      <c r="GRT17"/>
      <c r="GRU17"/>
      <c r="GRV17"/>
      <c r="GRW17"/>
      <c r="GRX17"/>
      <c r="GRY17"/>
      <c r="GRZ17"/>
      <c r="GSA17"/>
      <c r="GSB17"/>
      <c r="GSC17"/>
      <c r="GSD17"/>
      <c r="GSE17"/>
      <c r="GSF17"/>
      <c r="GSG17"/>
      <c r="GSH17"/>
      <c r="GSI17"/>
      <c r="GSJ17"/>
      <c r="GSK17"/>
      <c r="GSL17"/>
      <c r="GSM17"/>
      <c r="GSN17"/>
      <c r="GSO17"/>
      <c r="GSP17"/>
      <c r="GSQ17"/>
      <c r="GSR17"/>
      <c r="GSS17"/>
      <c r="GST17"/>
      <c r="GSU17"/>
      <c r="GSV17"/>
      <c r="GSW17"/>
      <c r="GSX17"/>
      <c r="GSY17"/>
      <c r="GSZ17"/>
      <c r="GTA17"/>
      <c r="GTB17"/>
      <c r="GTC17"/>
      <c r="GTD17"/>
      <c r="GTE17"/>
      <c r="GTF17"/>
      <c r="GTG17"/>
      <c r="GTH17"/>
      <c r="GTI17"/>
      <c r="GTJ17"/>
      <c r="GTK17"/>
      <c r="GTL17"/>
      <c r="GTM17"/>
      <c r="GTN17"/>
      <c r="GTO17"/>
      <c r="GTP17"/>
      <c r="GTQ17"/>
      <c r="GTR17"/>
      <c r="GTS17"/>
      <c r="GTT17"/>
      <c r="GTU17"/>
      <c r="GTV17"/>
      <c r="GTW17"/>
      <c r="GTX17"/>
      <c r="GTY17"/>
      <c r="GTZ17"/>
      <c r="GUA17"/>
      <c r="GUB17"/>
      <c r="GUC17"/>
      <c r="GUD17"/>
      <c r="GUE17"/>
      <c r="GUF17"/>
      <c r="GUG17"/>
      <c r="GUH17"/>
      <c r="GUI17"/>
      <c r="GUJ17"/>
      <c r="GUK17"/>
      <c r="GUL17"/>
      <c r="GUM17"/>
      <c r="GUN17"/>
      <c r="GUO17"/>
      <c r="GUP17"/>
      <c r="GUQ17"/>
      <c r="GUR17"/>
      <c r="GUS17"/>
      <c r="GUT17"/>
      <c r="GUU17"/>
      <c r="GUV17"/>
      <c r="GUW17"/>
      <c r="GUX17"/>
      <c r="GUY17"/>
      <c r="GUZ17"/>
      <c r="GVA17"/>
      <c r="GVB17"/>
      <c r="GVC17"/>
      <c r="GVD17"/>
      <c r="GVE17"/>
      <c r="GVF17"/>
      <c r="GVG17"/>
      <c r="GVH17"/>
      <c r="GVI17"/>
      <c r="GVJ17"/>
      <c r="GVK17"/>
      <c r="GVL17"/>
      <c r="GVM17"/>
      <c r="GVN17"/>
      <c r="GVO17"/>
      <c r="GVP17"/>
      <c r="GVQ17"/>
      <c r="GVR17"/>
      <c r="GVS17"/>
      <c r="GVT17"/>
      <c r="GVU17"/>
      <c r="GVV17"/>
      <c r="GVW17"/>
      <c r="GVX17"/>
      <c r="GVY17"/>
      <c r="GVZ17"/>
      <c r="GWA17"/>
      <c r="GWB17"/>
      <c r="GWC17"/>
      <c r="GWD17"/>
      <c r="GWE17"/>
      <c r="GWF17"/>
      <c r="GWG17"/>
      <c r="GWH17"/>
      <c r="GWI17"/>
      <c r="GWJ17"/>
      <c r="GWK17"/>
      <c r="GWL17"/>
      <c r="GWM17"/>
      <c r="GWN17"/>
      <c r="GWO17"/>
      <c r="GWP17"/>
      <c r="GWQ17"/>
      <c r="GWR17"/>
      <c r="GWS17"/>
      <c r="GWT17"/>
      <c r="GWU17"/>
      <c r="GWV17"/>
      <c r="GWW17"/>
      <c r="GWX17"/>
      <c r="GWY17"/>
      <c r="GWZ17"/>
      <c r="GXA17"/>
      <c r="GXB17"/>
      <c r="GXC17"/>
      <c r="GXD17"/>
      <c r="GXE17"/>
      <c r="GXF17"/>
      <c r="GXG17"/>
      <c r="GXH17"/>
      <c r="GXI17"/>
      <c r="GXJ17"/>
      <c r="GXK17"/>
      <c r="GXL17"/>
      <c r="GXM17"/>
      <c r="GXN17"/>
      <c r="GXO17"/>
      <c r="GXP17"/>
      <c r="GXQ17"/>
      <c r="GXR17"/>
      <c r="GXS17"/>
      <c r="GXT17"/>
      <c r="GXU17"/>
      <c r="GXV17"/>
      <c r="GXW17"/>
      <c r="GXX17"/>
      <c r="GXY17"/>
      <c r="GXZ17"/>
      <c r="GYA17"/>
      <c r="GYB17"/>
      <c r="GYC17"/>
      <c r="GYD17"/>
      <c r="GYE17"/>
      <c r="GYF17"/>
      <c r="GYG17"/>
      <c r="GYH17"/>
      <c r="GYI17"/>
      <c r="GYJ17"/>
      <c r="GYK17"/>
      <c r="GYL17"/>
      <c r="GYM17"/>
      <c r="GYN17"/>
      <c r="GYO17"/>
      <c r="GYP17"/>
      <c r="GYQ17"/>
      <c r="GYR17"/>
      <c r="GYS17"/>
      <c r="GYT17"/>
      <c r="GYU17"/>
      <c r="GYV17"/>
      <c r="GYW17"/>
      <c r="GYX17"/>
      <c r="GYY17"/>
      <c r="GYZ17"/>
      <c r="GZA17"/>
      <c r="GZB17"/>
      <c r="GZC17"/>
      <c r="GZD17"/>
      <c r="GZE17"/>
      <c r="GZF17"/>
      <c r="GZG17"/>
      <c r="GZH17"/>
      <c r="GZI17"/>
      <c r="GZJ17"/>
      <c r="GZK17"/>
      <c r="GZL17"/>
      <c r="GZM17"/>
      <c r="GZN17"/>
      <c r="GZO17"/>
      <c r="GZP17"/>
      <c r="GZQ17"/>
      <c r="GZR17"/>
      <c r="GZS17"/>
      <c r="GZT17"/>
      <c r="GZU17"/>
      <c r="GZV17"/>
      <c r="GZW17"/>
      <c r="GZX17"/>
      <c r="GZY17"/>
      <c r="GZZ17"/>
      <c r="HAA17"/>
      <c r="HAB17"/>
      <c r="HAC17"/>
      <c r="HAD17"/>
      <c r="HAE17"/>
      <c r="HAF17"/>
      <c r="HAG17"/>
      <c r="HAH17"/>
      <c r="HAI17"/>
      <c r="HAJ17"/>
      <c r="HAK17"/>
      <c r="HAL17"/>
      <c r="HAM17"/>
      <c r="HAN17"/>
      <c r="HAO17"/>
      <c r="HAP17"/>
      <c r="HAQ17"/>
      <c r="HAR17"/>
      <c r="HAS17"/>
      <c r="HAT17"/>
      <c r="HAU17"/>
      <c r="HAV17"/>
      <c r="HAW17"/>
      <c r="HAX17"/>
      <c r="HAY17"/>
      <c r="HAZ17"/>
      <c r="HBA17"/>
      <c r="HBB17"/>
      <c r="HBC17"/>
      <c r="HBD17"/>
      <c r="HBE17"/>
      <c r="HBF17"/>
      <c r="HBG17"/>
      <c r="HBH17"/>
      <c r="HBI17"/>
      <c r="HBJ17"/>
      <c r="HBK17"/>
      <c r="HBL17"/>
      <c r="HBM17"/>
      <c r="HBN17"/>
      <c r="HBO17"/>
      <c r="HBP17"/>
      <c r="HBQ17"/>
      <c r="HBR17"/>
      <c r="HBS17"/>
      <c r="HBT17"/>
      <c r="HBU17"/>
      <c r="HBV17"/>
      <c r="HBW17"/>
      <c r="HBX17"/>
      <c r="HBY17"/>
      <c r="HBZ17"/>
      <c r="HCA17"/>
      <c r="HCB17"/>
      <c r="HCC17"/>
      <c r="HCD17"/>
      <c r="HCE17"/>
      <c r="HCF17"/>
      <c r="HCG17"/>
      <c r="HCH17"/>
      <c r="HCI17"/>
      <c r="HCJ17"/>
      <c r="HCK17"/>
      <c r="HCL17"/>
      <c r="HCM17"/>
      <c r="HCN17"/>
      <c r="HCO17"/>
      <c r="HCP17"/>
      <c r="HCQ17"/>
      <c r="HCR17"/>
      <c r="HCS17"/>
      <c r="HCT17"/>
      <c r="HCU17"/>
      <c r="HCV17"/>
      <c r="HCW17"/>
      <c r="HCX17"/>
      <c r="HCY17"/>
      <c r="HCZ17"/>
      <c r="HDA17"/>
      <c r="HDB17"/>
      <c r="HDC17"/>
      <c r="HDD17"/>
      <c r="HDE17"/>
      <c r="HDF17"/>
      <c r="HDG17"/>
      <c r="HDH17"/>
      <c r="HDI17"/>
      <c r="HDJ17"/>
      <c r="HDK17"/>
      <c r="HDL17"/>
      <c r="HDM17"/>
      <c r="HDN17"/>
      <c r="HDO17"/>
      <c r="HDP17"/>
      <c r="HDQ17"/>
      <c r="HDR17"/>
      <c r="HDS17"/>
      <c r="HDT17"/>
      <c r="HDU17"/>
      <c r="HDV17"/>
      <c r="HDW17"/>
      <c r="HDX17"/>
      <c r="HDY17"/>
      <c r="HDZ17"/>
      <c r="HEA17"/>
      <c r="HEB17"/>
      <c r="HEC17"/>
      <c r="HED17"/>
      <c r="HEE17"/>
      <c r="HEF17"/>
      <c r="HEG17"/>
      <c r="HEH17"/>
      <c r="HEI17"/>
      <c r="HEJ17"/>
      <c r="HEK17"/>
      <c r="HEL17"/>
      <c r="HEM17"/>
      <c r="HEN17"/>
      <c r="HEO17"/>
      <c r="HEP17"/>
      <c r="HEQ17"/>
      <c r="HER17"/>
      <c r="HES17"/>
      <c r="HET17"/>
      <c r="HEU17"/>
      <c r="HEV17"/>
      <c r="HEW17"/>
      <c r="HEX17"/>
      <c r="HEY17"/>
      <c r="HEZ17"/>
      <c r="HFA17"/>
      <c r="HFB17"/>
      <c r="HFC17"/>
      <c r="HFD17"/>
      <c r="HFE17"/>
      <c r="HFF17"/>
      <c r="HFG17"/>
      <c r="HFH17"/>
      <c r="HFI17"/>
      <c r="HFJ17"/>
      <c r="HFK17"/>
      <c r="HFL17"/>
      <c r="HFM17"/>
      <c r="HFN17"/>
      <c r="HFO17"/>
      <c r="HFP17"/>
      <c r="HFQ17"/>
      <c r="HFR17"/>
      <c r="HFS17"/>
      <c r="HFT17"/>
      <c r="HFU17"/>
      <c r="HFV17"/>
      <c r="HFW17"/>
      <c r="HFX17"/>
      <c r="HFY17"/>
      <c r="HFZ17"/>
      <c r="HGA17"/>
      <c r="HGB17"/>
      <c r="HGC17"/>
      <c r="HGD17"/>
      <c r="HGE17"/>
      <c r="HGF17"/>
      <c r="HGG17"/>
      <c r="HGH17"/>
      <c r="HGI17"/>
      <c r="HGJ17"/>
      <c r="HGK17"/>
      <c r="HGL17"/>
      <c r="HGM17"/>
      <c r="HGN17"/>
      <c r="HGO17"/>
      <c r="HGP17"/>
      <c r="HGQ17"/>
      <c r="HGR17"/>
      <c r="HGS17"/>
      <c r="HGT17"/>
      <c r="HGU17"/>
      <c r="HGV17"/>
      <c r="HGW17"/>
      <c r="HGX17"/>
      <c r="HGY17"/>
      <c r="HGZ17"/>
      <c r="HHA17"/>
      <c r="HHB17"/>
      <c r="HHC17"/>
      <c r="HHD17"/>
      <c r="HHE17"/>
      <c r="HHF17"/>
      <c r="HHG17"/>
      <c r="HHH17"/>
      <c r="HHI17"/>
      <c r="HHJ17"/>
      <c r="HHK17"/>
      <c r="HHL17"/>
      <c r="HHM17"/>
      <c r="HHN17"/>
      <c r="HHO17"/>
      <c r="HHP17"/>
      <c r="HHQ17"/>
      <c r="HHR17"/>
      <c r="HHS17"/>
      <c r="HHT17"/>
      <c r="HHU17"/>
      <c r="HHV17"/>
      <c r="HHW17"/>
      <c r="HHX17"/>
      <c r="HHY17"/>
      <c r="HHZ17"/>
      <c r="HIA17"/>
      <c r="HIB17"/>
      <c r="HIC17"/>
      <c r="HID17"/>
      <c r="HIE17"/>
      <c r="HIF17"/>
      <c r="HIG17"/>
      <c r="HIH17"/>
      <c r="HII17"/>
      <c r="HIJ17"/>
      <c r="HIK17"/>
      <c r="HIL17"/>
      <c r="HIM17"/>
      <c r="HIN17"/>
      <c r="HIO17"/>
      <c r="HIP17"/>
      <c r="HIQ17"/>
      <c r="HIR17"/>
      <c r="HIS17"/>
      <c r="HIT17"/>
      <c r="HIU17"/>
      <c r="HIV17"/>
      <c r="HIW17"/>
      <c r="HIX17"/>
      <c r="HIY17"/>
      <c r="HIZ17"/>
      <c r="HJA17"/>
      <c r="HJB17"/>
      <c r="HJC17"/>
      <c r="HJD17"/>
      <c r="HJE17"/>
      <c r="HJF17"/>
      <c r="HJG17"/>
      <c r="HJH17"/>
      <c r="HJI17"/>
      <c r="HJJ17"/>
      <c r="HJK17"/>
      <c r="HJL17"/>
      <c r="HJM17"/>
      <c r="HJN17"/>
      <c r="HJO17"/>
      <c r="HJP17"/>
      <c r="HJQ17"/>
      <c r="HJR17"/>
      <c r="HJS17"/>
      <c r="HJT17"/>
      <c r="HJU17"/>
      <c r="HJV17"/>
      <c r="HJW17"/>
      <c r="HJX17"/>
      <c r="HJY17"/>
      <c r="HJZ17"/>
      <c r="HKA17"/>
      <c r="HKB17"/>
      <c r="HKC17"/>
      <c r="HKD17"/>
      <c r="HKE17"/>
      <c r="HKF17"/>
      <c r="HKG17"/>
      <c r="HKH17"/>
      <c r="HKI17"/>
      <c r="HKJ17"/>
      <c r="HKK17"/>
      <c r="HKL17"/>
      <c r="HKM17"/>
      <c r="HKN17"/>
      <c r="HKO17"/>
      <c r="HKP17"/>
      <c r="HKQ17"/>
      <c r="HKR17"/>
      <c r="HKS17"/>
      <c r="HKT17"/>
      <c r="HKU17"/>
      <c r="HKV17"/>
      <c r="HKW17"/>
      <c r="HKX17"/>
      <c r="HKY17"/>
      <c r="HKZ17"/>
      <c r="HLA17"/>
      <c r="HLB17"/>
      <c r="HLC17"/>
      <c r="HLD17"/>
      <c r="HLE17"/>
      <c r="HLF17"/>
      <c r="HLG17"/>
      <c r="HLH17"/>
      <c r="HLI17"/>
      <c r="HLJ17"/>
      <c r="HLK17"/>
      <c r="HLL17"/>
      <c r="HLM17"/>
      <c r="HLN17"/>
      <c r="HLO17"/>
      <c r="HLP17"/>
      <c r="HLQ17"/>
      <c r="HLR17"/>
      <c r="HLS17"/>
      <c r="HLT17"/>
      <c r="HLU17"/>
      <c r="HLV17"/>
      <c r="HLW17"/>
      <c r="HLX17"/>
      <c r="HLY17"/>
      <c r="HLZ17"/>
      <c r="HMA17"/>
      <c r="HMB17"/>
      <c r="HMC17"/>
      <c r="HMD17"/>
      <c r="HME17"/>
      <c r="HMF17"/>
      <c r="HMG17"/>
      <c r="HMH17"/>
      <c r="HMI17"/>
      <c r="HMJ17"/>
      <c r="HMK17"/>
      <c r="HML17"/>
      <c r="HMM17"/>
      <c r="HMN17"/>
      <c r="HMO17"/>
      <c r="HMP17"/>
      <c r="HMQ17"/>
      <c r="HMR17"/>
      <c r="HMS17"/>
      <c r="HMT17"/>
      <c r="HMU17"/>
      <c r="HMV17"/>
      <c r="HMW17"/>
      <c r="HMX17"/>
      <c r="HMY17"/>
      <c r="HMZ17"/>
      <c r="HNA17"/>
      <c r="HNB17"/>
      <c r="HNC17"/>
      <c r="HND17"/>
      <c r="HNE17"/>
      <c r="HNF17"/>
      <c r="HNG17"/>
      <c r="HNH17"/>
      <c r="HNI17"/>
    </row>
    <row r="18" spans="1:5781" s="2" customFormat="1" x14ac:dyDescent="0.25">
      <c r="B18" s="5" t="s">
        <v>221</v>
      </c>
      <c r="C18" s="3" t="s">
        <v>222</v>
      </c>
      <c r="D18" s="7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  <c r="AML18"/>
      <c r="AMM18"/>
      <c r="AMN18"/>
      <c r="AMO18"/>
      <c r="AMP18"/>
      <c r="AMQ18"/>
      <c r="AMR18"/>
      <c r="AMS18"/>
      <c r="AMT18"/>
      <c r="AMU18"/>
      <c r="AMV18"/>
      <c r="AMW18"/>
      <c r="AMX18"/>
      <c r="AMY18"/>
      <c r="AMZ18"/>
      <c r="ANA18"/>
      <c r="ANB18"/>
      <c r="ANC18"/>
      <c r="AND18"/>
      <c r="ANE18"/>
      <c r="ANF18"/>
      <c r="ANG18"/>
      <c r="ANH18"/>
      <c r="ANI18"/>
      <c r="ANJ18"/>
      <c r="ANK18"/>
      <c r="ANL18"/>
      <c r="ANM18"/>
      <c r="ANN18"/>
      <c r="ANO18"/>
      <c r="ANP18"/>
      <c r="ANQ18"/>
      <c r="ANR18"/>
      <c r="ANS18"/>
      <c r="ANT18"/>
      <c r="ANU18"/>
      <c r="ANV18"/>
      <c r="ANW18"/>
      <c r="ANX18"/>
      <c r="ANY18"/>
      <c r="ANZ18"/>
      <c r="AOA18"/>
      <c r="AOB18"/>
      <c r="AOC18"/>
      <c r="AOD18"/>
      <c r="AOE18"/>
      <c r="AOF18"/>
      <c r="AOG18"/>
      <c r="AOH18"/>
      <c r="AOI18"/>
      <c r="AOJ18"/>
      <c r="AOK18"/>
      <c r="AOL18"/>
      <c r="AOM18"/>
      <c r="AON18"/>
      <c r="AOO18"/>
      <c r="AOP18"/>
      <c r="AOQ18"/>
      <c r="AOR18"/>
      <c r="AOS18"/>
      <c r="AOT18"/>
      <c r="AOU18"/>
      <c r="AOV18"/>
      <c r="AOW18"/>
      <c r="AOX18"/>
      <c r="AOY18"/>
      <c r="AOZ18"/>
      <c r="APA18"/>
      <c r="APB18"/>
      <c r="APC18"/>
      <c r="APD18"/>
      <c r="APE18"/>
      <c r="APF18"/>
      <c r="APG18"/>
      <c r="APH18"/>
      <c r="API18"/>
      <c r="APJ18"/>
      <c r="APK18"/>
      <c r="APL18"/>
      <c r="APM18"/>
      <c r="APN18"/>
      <c r="APO18"/>
      <c r="APP18"/>
      <c r="APQ18"/>
      <c r="APR18"/>
      <c r="APS18"/>
      <c r="APT18"/>
      <c r="APU18"/>
      <c r="APV18"/>
      <c r="APW18"/>
      <c r="APX18"/>
      <c r="APY18"/>
      <c r="APZ18"/>
      <c r="AQA18"/>
      <c r="AQB18"/>
      <c r="AQC18"/>
      <c r="AQD18"/>
      <c r="AQE18"/>
      <c r="AQF18"/>
      <c r="AQG18"/>
      <c r="AQH18"/>
      <c r="AQI18"/>
      <c r="AQJ18"/>
      <c r="AQK18"/>
      <c r="AQL18"/>
      <c r="AQM18"/>
      <c r="AQN18"/>
      <c r="AQO18"/>
      <c r="AQP18"/>
      <c r="AQQ18"/>
      <c r="AQR18"/>
      <c r="AQS18"/>
      <c r="AQT18"/>
      <c r="AQU18"/>
      <c r="AQV18"/>
      <c r="AQW18"/>
      <c r="AQX18"/>
      <c r="AQY18"/>
      <c r="AQZ18"/>
      <c r="ARA18"/>
      <c r="ARB18"/>
      <c r="ARC18"/>
      <c r="ARD18"/>
      <c r="ARE18"/>
      <c r="ARF18"/>
      <c r="ARG18"/>
      <c r="ARH18"/>
      <c r="ARI18"/>
      <c r="ARJ18"/>
      <c r="ARK18"/>
      <c r="ARL18"/>
      <c r="ARM18"/>
      <c r="ARN18"/>
      <c r="ARO18"/>
      <c r="ARP18"/>
      <c r="ARQ18"/>
      <c r="ARR18"/>
      <c r="ARS18"/>
      <c r="ART18"/>
      <c r="ARU18"/>
      <c r="ARV18"/>
      <c r="ARW18"/>
      <c r="ARX18"/>
      <c r="ARY18"/>
      <c r="ARZ18"/>
      <c r="ASA18"/>
      <c r="ASB18"/>
      <c r="ASC18"/>
      <c r="ASD18"/>
      <c r="ASE18"/>
      <c r="ASF18"/>
      <c r="ASG18"/>
      <c r="ASH18"/>
      <c r="ASI18"/>
      <c r="ASJ18"/>
      <c r="ASK18"/>
      <c r="ASL18"/>
      <c r="ASM18"/>
      <c r="ASN18"/>
      <c r="ASO18"/>
      <c r="ASP18"/>
      <c r="ASQ18"/>
      <c r="ASR18"/>
      <c r="ASS18"/>
      <c r="AST18"/>
      <c r="ASU18"/>
      <c r="ASV18"/>
      <c r="ASW18"/>
      <c r="ASX18"/>
      <c r="ASY18"/>
      <c r="ASZ18"/>
      <c r="ATA18"/>
      <c r="ATB18"/>
      <c r="ATC18"/>
      <c r="ATD18"/>
      <c r="ATE18"/>
      <c r="ATF18"/>
      <c r="ATG18"/>
      <c r="ATH18"/>
      <c r="ATI18"/>
      <c r="ATJ18"/>
      <c r="ATK18"/>
      <c r="ATL18"/>
      <c r="ATM18"/>
      <c r="ATN18"/>
      <c r="ATO18"/>
      <c r="ATP18"/>
      <c r="ATQ18"/>
      <c r="ATR18"/>
      <c r="ATS18"/>
      <c r="ATT18"/>
      <c r="ATU18"/>
      <c r="ATV18"/>
      <c r="ATW18"/>
      <c r="ATX18"/>
      <c r="ATY18"/>
      <c r="ATZ18"/>
      <c r="AUA18"/>
      <c r="AUB18"/>
      <c r="AUC18"/>
      <c r="AUD18"/>
      <c r="AUE18"/>
      <c r="AUF18"/>
      <c r="AUG18"/>
      <c r="AUH18"/>
      <c r="AUI18"/>
      <c r="AUJ18"/>
      <c r="AUK18"/>
      <c r="AUL18"/>
      <c r="AUM18"/>
      <c r="AUN18"/>
      <c r="AUO18"/>
      <c r="AUP18"/>
      <c r="AUQ18"/>
      <c r="AUR18"/>
      <c r="AUS18"/>
      <c r="AUT18"/>
      <c r="AUU18"/>
      <c r="AUV18"/>
      <c r="AUW18"/>
      <c r="AUX18"/>
      <c r="AUY18"/>
      <c r="AUZ18"/>
      <c r="AVA18"/>
      <c r="AVB18"/>
      <c r="AVC18"/>
      <c r="AVD18"/>
      <c r="AVE18"/>
      <c r="AVF18"/>
      <c r="AVG18"/>
      <c r="AVH18"/>
      <c r="AVI18"/>
      <c r="AVJ18"/>
      <c r="AVK18"/>
      <c r="AVL18"/>
      <c r="AVM18"/>
      <c r="AVN18"/>
      <c r="AVO18"/>
      <c r="AVP18"/>
      <c r="AVQ18"/>
      <c r="AVR18"/>
      <c r="AVS18"/>
      <c r="AVT18"/>
      <c r="AVU18"/>
      <c r="AVV18"/>
      <c r="AVW18"/>
      <c r="AVX18"/>
      <c r="AVY18"/>
      <c r="AVZ18"/>
      <c r="AWA18"/>
      <c r="AWB18"/>
      <c r="AWC18"/>
      <c r="AWD18"/>
      <c r="AWE18"/>
      <c r="AWF18"/>
      <c r="AWG18"/>
      <c r="AWH18"/>
      <c r="AWI18"/>
      <c r="AWJ18"/>
      <c r="AWK18"/>
      <c r="AWL18"/>
      <c r="AWM18"/>
      <c r="AWN18"/>
      <c r="AWO18"/>
      <c r="AWP18"/>
      <c r="AWQ18"/>
      <c r="AWR18"/>
      <c r="AWS18"/>
      <c r="AWT18"/>
      <c r="AWU18"/>
      <c r="AWV18"/>
      <c r="AWW18"/>
      <c r="AWX18"/>
      <c r="AWY18"/>
      <c r="AWZ18"/>
      <c r="AXA18"/>
      <c r="AXB18"/>
      <c r="AXC18"/>
      <c r="AXD18"/>
      <c r="AXE18"/>
      <c r="AXF18"/>
      <c r="AXG18"/>
      <c r="AXH18"/>
      <c r="AXI18"/>
      <c r="AXJ18"/>
      <c r="AXK18"/>
      <c r="AXL18"/>
      <c r="AXM18"/>
      <c r="AXN18"/>
      <c r="AXO18"/>
      <c r="AXP18"/>
      <c r="AXQ18"/>
      <c r="AXR18"/>
      <c r="AXS18"/>
      <c r="AXT18"/>
      <c r="AXU18"/>
      <c r="AXV18"/>
      <c r="AXW18"/>
      <c r="AXX18"/>
      <c r="AXY18"/>
      <c r="AXZ18"/>
      <c r="AYA18"/>
      <c r="AYB18"/>
      <c r="AYC18"/>
      <c r="AYD18"/>
      <c r="AYE18"/>
      <c r="AYF18"/>
      <c r="AYG18"/>
      <c r="AYH18"/>
      <c r="AYI18"/>
      <c r="AYJ18"/>
      <c r="AYK18"/>
      <c r="AYL18"/>
      <c r="AYM18"/>
      <c r="AYN18"/>
      <c r="AYO18"/>
      <c r="AYP18"/>
      <c r="AYQ18"/>
      <c r="AYR18"/>
      <c r="AYS18"/>
      <c r="AYT18"/>
      <c r="AYU18"/>
      <c r="AYV18"/>
      <c r="AYW18"/>
      <c r="AYX18"/>
      <c r="AYY18"/>
      <c r="AYZ18"/>
      <c r="AZA18"/>
      <c r="AZB18"/>
      <c r="AZC18"/>
      <c r="AZD18"/>
      <c r="AZE18"/>
      <c r="AZF18"/>
      <c r="AZG18"/>
      <c r="AZH18"/>
      <c r="AZI18"/>
      <c r="AZJ18"/>
      <c r="AZK18"/>
      <c r="AZL18"/>
      <c r="AZM18"/>
      <c r="AZN18"/>
      <c r="AZO18"/>
      <c r="AZP18"/>
      <c r="AZQ18"/>
      <c r="AZR18"/>
      <c r="AZS18"/>
      <c r="AZT18"/>
      <c r="AZU18"/>
      <c r="AZV18"/>
      <c r="AZW18"/>
      <c r="AZX18"/>
      <c r="AZY18"/>
      <c r="AZZ18"/>
      <c r="BAA18"/>
      <c r="BAB18"/>
      <c r="BAC18"/>
      <c r="BAD18"/>
      <c r="BAE18"/>
      <c r="BAF18"/>
      <c r="BAG18"/>
      <c r="BAH18"/>
      <c r="BAI18"/>
      <c r="BAJ18"/>
      <c r="BAK18"/>
      <c r="BAL18"/>
      <c r="BAM18"/>
      <c r="BAN18"/>
      <c r="BAO18"/>
      <c r="BAP18"/>
      <c r="BAQ18"/>
      <c r="BAR18"/>
      <c r="BAS18"/>
      <c r="BAT18"/>
      <c r="BAU18"/>
      <c r="BAV18"/>
      <c r="BAW18"/>
      <c r="BAX18"/>
      <c r="BAY18"/>
      <c r="BAZ18"/>
      <c r="BBA18"/>
      <c r="BBB18"/>
      <c r="BBC18"/>
      <c r="BBD18"/>
      <c r="BBE18"/>
      <c r="BBF18"/>
      <c r="BBG18"/>
      <c r="BBH18"/>
      <c r="BBI18"/>
      <c r="BBJ18"/>
      <c r="BBK18"/>
      <c r="BBL18"/>
      <c r="BBM18"/>
      <c r="BBN18"/>
      <c r="BBO18"/>
      <c r="BBP18"/>
      <c r="BBQ18"/>
      <c r="BBR18"/>
      <c r="BBS18"/>
      <c r="BBT18"/>
      <c r="BBU18"/>
      <c r="BBV18"/>
      <c r="BBW18"/>
      <c r="BBX18"/>
      <c r="BBY18"/>
      <c r="BBZ18"/>
      <c r="BCA18"/>
      <c r="BCB18"/>
      <c r="BCC18"/>
      <c r="BCD18"/>
      <c r="BCE18"/>
      <c r="BCF18"/>
      <c r="BCG18"/>
      <c r="BCH18"/>
      <c r="BCI18"/>
      <c r="BCJ18"/>
      <c r="BCK18"/>
      <c r="BCL18"/>
      <c r="BCM18"/>
      <c r="BCN18"/>
      <c r="BCO18"/>
      <c r="BCP18"/>
      <c r="BCQ18"/>
      <c r="BCR18"/>
      <c r="BCS18"/>
      <c r="BCT18"/>
      <c r="BCU18"/>
      <c r="BCV18"/>
      <c r="BCW18"/>
      <c r="BCX18"/>
      <c r="BCY18"/>
      <c r="BCZ18"/>
      <c r="BDA18"/>
      <c r="BDB18"/>
      <c r="BDC18"/>
      <c r="BDD18"/>
      <c r="BDE18"/>
      <c r="BDF18"/>
      <c r="BDG18"/>
      <c r="BDH18"/>
      <c r="BDI18"/>
      <c r="BDJ18"/>
      <c r="BDK18"/>
      <c r="BDL18"/>
      <c r="BDM18"/>
      <c r="BDN18"/>
      <c r="BDO18"/>
      <c r="BDP18"/>
      <c r="BDQ18"/>
      <c r="BDR18"/>
      <c r="BDS18"/>
      <c r="BDT18"/>
      <c r="BDU18"/>
      <c r="BDV18"/>
      <c r="BDW18"/>
      <c r="BDX18"/>
      <c r="BDY18"/>
      <c r="BDZ18"/>
      <c r="BEA18"/>
      <c r="BEB18"/>
      <c r="BEC18"/>
      <c r="BED18"/>
      <c r="BEE18"/>
      <c r="BEF18"/>
      <c r="BEG18"/>
      <c r="BEH18"/>
      <c r="BEI18"/>
      <c r="BEJ18"/>
      <c r="BEK18"/>
      <c r="BEL18"/>
      <c r="BEM18"/>
      <c r="BEN18"/>
      <c r="BEO18"/>
      <c r="BEP18"/>
      <c r="BEQ18"/>
      <c r="BER18"/>
      <c r="BES18"/>
      <c r="BET18"/>
      <c r="BEU18"/>
      <c r="BEV18"/>
      <c r="BEW18"/>
      <c r="BEX18"/>
      <c r="BEY18"/>
      <c r="BEZ18"/>
      <c r="BFA18"/>
      <c r="BFB18"/>
      <c r="BFC18"/>
      <c r="BFD18"/>
      <c r="BFE18"/>
      <c r="BFF18"/>
      <c r="BFG18"/>
      <c r="BFH18"/>
      <c r="BFI18"/>
      <c r="BFJ18"/>
      <c r="BFK18"/>
      <c r="BFL18"/>
      <c r="BFM18"/>
      <c r="BFN18"/>
      <c r="BFO18"/>
      <c r="BFP18"/>
      <c r="BFQ18"/>
      <c r="BFR18"/>
      <c r="BFS18"/>
      <c r="BFT18"/>
      <c r="BFU18"/>
      <c r="BFV18"/>
      <c r="BFW18"/>
      <c r="BFX18"/>
      <c r="BFY18"/>
      <c r="BFZ18"/>
      <c r="BGA18"/>
      <c r="BGB18"/>
      <c r="BGC18"/>
      <c r="BGD18"/>
      <c r="BGE18"/>
      <c r="BGF18"/>
      <c r="BGG18"/>
      <c r="BGH18"/>
      <c r="BGI18"/>
      <c r="BGJ18"/>
      <c r="BGK18"/>
      <c r="BGL18"/>
      <c r="BGM18"/>
      <c r="BGN18"/>
      <c r="BGO18"/>
      <c r="BGP18"/>
      <c r="BGQ18"/>
      <c r="BGR18"/>
      <c r="BGS18"/>
      <c r="BGT18"/>
      <c r="BGU18"/>
      <c r="BGV18"/>
      <c r="BGW18"/>
      <c r="BGX18"/>
      <c r="BGY18"/>
      <c r="BGZ18"/>
      <c r="BHA18"/>
      <c r="BHB18"/>
      <c r="BHC18"/>
      <c r="BHD18"/>
      <c r="BHE18"/>
      <c r="BHF18"/>
      <c r="BHG18"/>
      <c r="BHH18"/>
      <c r="BHI18"/>
      <c r="BHJ18"/>
      <c r="BHK18"/>
      <c r="BHL18"/>
      <c r="BHM18"/>
      <c r="BHN18"/>
      <c r="BHO18"/>
      <c r="BHP18"/>
      <c r="BHQ18"/>
      <c r="BHR18"/>
      <c r="BHS18"/>
      <c r="BHT18"/>
      <c r="BHU18"/>
      <c r="BHV18"/>
      <c r="BHW18"/>
      <c r="BHX18"/>
      <c r="BHY18"/>
      <c r="BHZ18"/>
      <c r="BIA18"/>
      <c r="BIB18"/>
      <c r="BIC18"/>
      <c r="BID18"/>
      <c r="BIE18"/>
      <c r="BIF18"/>
      <c r="BIG18"/>
      <c r="BIH18"/>
      <c r="BII18"/>
      <c r="BIJ18"/>
      <c r="BIK18"/>
      <c r="BIL18"/>
      <c r="BIM18"/>
      <c r="BIN18"/>
      <c r="BIO18"/>
      <c r="BIP18"/>
      <c r="BIQ18"/>
      <c r="BIR18"/>
      <c r="BIS18"/>
      <c r="BIT18"/>
      <c r="BIU18"/>
      <c r="BIV18"/>
      <c r="BIW18"/>
      <c r="BIX18"/>
      <c r="BIY18"/>
      <c r="BIZ18"/>
      <c r="BJA18"/>
      <c r="BJB18"/>
      <c r="BJC18"/>
      <c r="BJD18"/>
      <c r="BJE18"/>
      <c r="BJF18"/>
      <c r="BJG18"/>
      <c r="BJH18"/>
      <c r="BJI18"/>
      <c r="BJJ18"/>
      <c r="BJK18"/>
      <c r="BJL18"/>
      <c r="BJM18"/>
      <c r="BJN18"/>
      <c r="BJO18"/>
      <c r="BJP18"/>
      <c r="BJQ18"/>
      <c r="BJR18"/>
      <c r="BJS18"/>
      <c r="BJT18"/>
      <c r="BJU18"/>
      <c r="BJV18"/>
      <c r="BJW18"/>
      <c r="BJX18"/>
      <c r="BJY18"/>
      <c r="BJZ18"/>
      <c r="BKA18"/>
      <c r="BKB18"/>
      <c r="BKC18"/>
      <c r="BKD18"/>
      <c r="BKE18"/>
      <c r="BKF18"/>
      <c r="BKG18"/>
      <c r="BKH18"/>
      <c r="BKI18"/>
      <c r="BKJ18"/>
      <c r="BKK18"/>
      <c r="BKL18"/>
      <c r="BKM18"/>
      <c r="BKN18"/>
      <c r="BKO18"/>
      <c r="BKP18"/>
      <c r="BKQ18"/>
      <c r="BKR18"/>
      <c r="BKS18"/>
      <c r="BKT18"/>
      <c r="BKU18"/>
      <c r="BKV18"/>
      <c r="BKW18"/>
      <c r="BKX18"/>
      <c r="BKY18"/>
      <c r="BKZ18"/>
      <c r="BLA18"/>
      <c r="BLB18"/>
      <c r="BLC18"/>
      <c r="BLD18"/>
      <c r="BLE18"/>
      <c r="BLF18"/>
      <c r="BLG18"/>
      <c r="BLH18"/>
      <c r="BLI18"/>
      <c r="BLJ18"/>
      <c r="BLK18"/>
      <c r="BLL18"/>
      <c r="BLM18"/>
      <c r="BLN18"/>
      <c r="BLO18"/>
      <c r="BLP18"/>
      <c r="BLQ18"/>
      <c r="BLR18"/>
      <c r="BLS18"/>
      <c r="BLT18"/>
      <c r="BLU18"/>
      <c r="BLV18"/>
      <c r="BLW18"/>
      <c r="BLX18"/>
      <c r="BLY18"/>
      <c r="BLZ18"/>
      <c r="BMA18"/>
      <c r="BMB18"/>
      <c r="BMC18"/>
      <c r="BMD18"/>
      <c r="BME18"/>
      <c r="BMF18"/>
      <c r="BMG18"/>
      <c r="BMH18"/>
      <c r="BMI18"/>
      <c r="BMJ18"/>
      <c r="BMK18"/>
      <c r="BML18"/>
      <c r="BMM18"/>
      <c r="BMN18"/>
      <c r="BMO18"/>
      <c r="BMP18"/>
      <c r="BMQ18"/>
      <c r="BMR18"/>
      <c r="BMS18"/>
      <c r="BMT18"/>
      <c r="BMU18"/>
      <c r="BMV18"/>
      <c r="BMW18"/>
      <c r="BMX18"/>
      <c r="BMY18"/>
      <c r="BMZ18"/>
      <c r="BNA18"/>
      <c r="BNB18"/>
      <c r="BNC18"/>
      <c r="BND18"/>
      <c r="BNE18"/>
      <c r="BNF18"/>
      <c r="BNG18"/>
      <c r="BNH18"/>
      <c r="BNI18"/>
      <c r="BNJ18"/>
      <c r="BNK18"/>
      <c r="BNL18"/>
      <c r="BNM18"/>
      <c r="BNN18"/>
      <c r="BNO18"/>
      <c r="BNP18"/>
      <c r="BNQ18"/>
      <c r="BNR18"/>
      <c r="BNS18"/>
      <c r="BNT18"/>
      <c r="BNU18"/>
      <c r="BNV18"/>
      <c r="BNW18"/>
      <c r="BNX18"/>
      <c r="BNY18"/>
      <c r="BNZ18"/>
      <c r="BOA18"/>
      <c r="BOB18"/>
      <c r="BOC18"/>
      <c r="BOD18"/>
      <c r="BOE18"/>
      <c r="BOF18"/>
      <c r="BOG18"/>
      <c r="BOH18"/>
      <c r="BOI18"/>
      <c r="BOJ18"/>
      <c r="BOK18"/>
      <c r="BOL18"/>
      <c r="BOM18"/>
      <c r="BON18"/>
      <c r="BOO18"/>
      <c r="BOP18"/>
      <c r="BOQ18"/>
      <c r="BOR18"/>
      <c r="BOS18"/>
      <c r="BOT18"/>
      <c r="BOU18"/>
      <c r="BOV18"/>
      <c r="BOW18"/>
      <c r="BOX18"/>
      <c r="BOY18"/>
      <c r="BOZ18"/>
      <c r="BPA18"/>
      <c r="BPB18"/>
      <c r="BPC18"/>
      <c r="BPD18"/>
      <c r="BPE18"/>
      <c r="BPF18"/>
      <c r="BPG18"/>
      <c r="BPH18"/>
      <c r="BPI18"/>
      <c r="BPJ18"/>
      <c r="BPK18"/>
      <c r="BPL18"/>
      <c r="BPM18"/>
      <c r="BPN18"/>
      <c r="BPO18"/>
      <c r="BPP18"/>
      <c r="BPQ18"/>
      <c r="BPR18"/>
      <c r="BPS18"/>
      <c r="BPT18"/>
      <c r="BPU18"/>
      <c r="BPV18"/>
      <c r="BPW18"/>
      <c r="BPX18"/>
      <c r="BPY18"/>
      <c r="BPZ18"/>
      <c r="BQA18"/>
      <c r="BQB18"/>
      <c r="BQC18"/>
      <c r="BQD18"/>
      <c r="BQE18"/>
      <c r="BQF18"/>
      <c r="BQG18"/>
      <c r="BQH18"/>
      <c r="BQI18"/>
      <c r="BQJ18"/>
      <c r="BQK18"/>
      <c r="BQL18"/>
      <c r="BQM18"/>
      <c r="BQN18"/>
      <c r="BQO18"/>
      <c r="BQP18"/>
      <c r="BQQ18"/>
      <c r="BQR18"/>
      <c r="BQS18"/>
      <c r="BQT18"/>
      <c r="BQU18"/>
      <c r="BQV18"/>
      <c r="BQW18"/>
      <c r="BQX18"/>
      <c r="BQY18"/>
      <c r="BQZ18"/>
      <c r="BRA18"/>
      <c r="BRB18"/>
      <c r="BRC18"/>
      <c r="BRD18"/>
      <c r="BRE18"/>
      <c r="BRF18"/>
      <c r="BRG18"/>
      <c r="BRH18"/>
      <c r="BRI18"/>
      <c r="BRJ18"/>
      <c r="BRK18"/>
      <c r="BRL18"/>
      <c r="BRM18"/>
      <c r="BRN18"/>
      <c r="BRO18"/>
      <c r="BRP18"/>
      <c r="BRQ18"/>
      <c r="BRR18"/>
      <c r="BRS18"/>
      <c r="BRT18"/>
      <c r="BRU18"/>
      <c r="BRV18"/>
      <c r="BRW18"/>
      <c r="BRX18"/>
      <c r="BRY18"/>
      <c r="BRZ18"/>
      <c r="BSA18"/>
      <c r="BSB18"/>
      <c r="BSC18"/>
      <c r="BSD18"/>
      <c r="BSE18"/>
      <c r="BSF18"/>
      <c r="BSG18"/>
      <c r="BSH18"/>
      <c r="BSI18"/>
      <c r="BSJ18"/>
      <c r="BSK18"/>
      <c r="BSL18"/>
      <c r="BSM18"/>
      <c r="BSN18"/>
      <c r="BSO18"/>
      <c r="BSP18"/>
      <c r="BSQ18"/>
      <c r="BSR18"/>
      <c r="BSS18"/>
      <c r="BST18"/>
      <c r="BSU18"/>
      <c r="BSV18"/>
      <c r="BSW18"/>
      <c r="BSX18"/>
      <c r="BSY18"/>
      <c r="BSZ18"/>
      <c r="BTA18"/>
      <c r="BTB18"/>
      <c r="BTC18"/>
      <c r="BTD18"/>
      <c r="BTE18"/>
      <c r="BTF18"/>
      <c r="BTG18"/>
      <c r="BTH18"/>
      <c r="BTI18"/>
      <c r="BTJ18"/>
      <c r="BTK18"/>
      <c r="BTL18"/>
      <c r="BTM18"/>
      <c r="BTN18"/>
      <c r="BTO18"/>
      <c r="BTP18"/>
      <c r="BTQ18"/>
      <c r="BTR18"/>
      <c r="BTS18"/>
      <c r="BTT18"/>
      <c r="BTU18"/>
      <c r="BTV18"/>
      <c r="BTW18"/>
      <c r="BTX18"/>
      <c r="BTY18"/>
      <c r="BTZ18"/>
      <c r="BUA18"/>
      <c r="BUB18"/>
      <c r="BUC18"/>
      <c r="BUD18"/>
      <c r="BUE18"/>
      <c r="BUF18"/>
      <c r="BUG18"/>
      <c r="BUH18"/>
      <c r="BUI18"/>
      <c r="BUJ18"/>
      <c r="BUK18"/>
      <c r="BUL18"/>
      <c r="BUM18"/>
      <c r="BUN18"/>
      <c r="BUO18"/>
      <c r="BUP18"/>
      <c r="BUQ18"/>
      <c r="BUR18"/>
      <c r="BUS18"/>
      <c r="BUT18"/>
      <c r="BUU18"/>
      <c r="BUV18"/>
      <c r="BUW18"/>
      <c r="BUX18"/>
      <c r="BUY18"/>
      <c r="BUZ18"/>
      <c r="BVA18"/>
      <c r="BVB18"/>
      <c r="BVC18"/>
      <c r="BVD18"/>
      <c r="BVE18"/>
      <c r="BVF18"/>
      <c r="BVG18"/>
      <c r="BVH18"/>
      <c r="BVI18"/>
      <c r="BVJ18"/>
      <c r="BVK18"/>
      <c r="BVL18"/>
      <c r="BVM18"/>
      <c r="BVN18"/>
      <c r="BVO18"/>
      <c r="BVP18"/>
      <c r="BVQ18"/>
      <c r="BVR18"/>
      <c r="BVS18"/>
      <c r="BVT18"/>
      <c r="BVU18"/>
      <c r="BVV18"/>
      <c r="BVW18"/>
      <c r="BVX18"/>
      <c r="BVY18"/>
      <c r="BVZ18"/>
      <c r="BWA18"/>
      <c r="BWB18"/>
      <c r="BWC18"/>
      <c r="BWD18"/>
      <c r="BWE18"/>
      <c r="BWF18"/>
      <c r="BWG18"/>
      <c r="BWH18"/>
      <c r="BWI18"/>
      <c r="BWJ18"/>
      <c r="BWK18"/>
      <c r="BWL18"/>
      <c r="BWM18"/>
      <c r="BWN18"/>
      <c r="BWO18"/>
      <c r="BWP18"/>
      <c r="BWQ18"/>
      <c r="BWR18"/>
      <c r="BWS18"/>
      <c r="BWT18"/>
      <c r="BWU18"/>
      <c r="BWV18"/>
      <c r="BWW18"/>
      <c r="BWX18"/>
      <c r="BWY18"/>
      <c r="BWZ18"/>
      <c r="BXA18"/>
      <c r="BXB18"/>
      <c r="BXC18"/>
      <c r="BXD18"/>
      <c r="BXE18"/>
      <c r="BXF18"/>
      <c r="BXG18"/>
      <c r="BXH18"/>
      <c r="BXI18"/>
      <c r="BXJ18"/>
      <c r="BXK18"/>
      <c r="BXL18"/>
      <c r="BXM18"/>
      <c r="BXN18"/>
      <c r="BXO18"/>
      <c r="BXP18"/>
      <c r="BXQ18"/>
      <c r="BXR18"/>
      <c r="BXS18"/>
      <c r="BXT18"/>
      <c r="BXU18"/>
      <c r="BXV18"/>
      <c r="BXW18"/>
      <c r="BXX18"/>
      <c r="BXY18"/>
      <c r="BXZ18"/>
      <c r="BYA18"/>
      <c r="BYB18"/>
      <c r="BYC18"/>
      <c r="BYD18"/>
      <c r="BYE18"/>
      <c r="BYF18"/>
      <c r="BYG18"/>
      <c r="BYH18"/>
      <c r="BYI18"/>
      <c r="BYJ18"/>
      <c r="BYK18"/>
      <c r="BYL18"/>
      <c r="BYM18"/>
      <c r="BYN18"/>
      <c r="BYO18"/>
      <c r="BYP18"/>
      <c r="BYQ18"/>
      <c r="BYR18"/>
      <c r="BYS18"/>
      <c r="BYT18"/>
      <c r="BYU18"/>
      <c r="BYV18"/>
      <c r="BYW18"/>
      <c r="BYX18"/>
      <c r="BYY18"/>
      <c r="BYZ18"/>
      <c r="BZA18"/>
      <c r="BZB18"/>
      <c r="BZC18"/>
      <c r="BZD18"/>
      <c r="BZE18"/>
      <c r="BZF18"/>
      <c r="BZG18"/>
      <c r="BZH18"/>
      <c r="BZI18"/>
      <c r="BZJ18"/>
      <c r="BZK18"/>
      <c r="BZL18"/>
      <c r="BZM18"/>
      <c r="BZN18"/>
      <c r="BZO18"/>
      <c r="BZP18"/>
      <c r="BZQ18"/>
      <c r="BZR18"/>
      <c r="BZS18"/>
      <c r="BZT18"/>
      <c r="BZU18"/>
      <c r="BZV18"/>
      <c r="BZW18"/>
      <c r="BZX18"/>
      <c r="BZY18"/>
      <c r="BZZ18"/>
      <c r="CAA18"/>
      <c r="CAB18"/>
      <c r="CAC18"/>
      <c r="CAD18"/>
      <c r="CAE18"/>
      <c r="CAF18"/>
      <c r="CAG18"/>
      <c r="CAH18"/>
      <c r="CAI18"/>
      <c r="CAJ18"/>
      <c r="CAK18"/>
      <c r="CAL18"/>
      <c r="CAM18"/>
      <c r="CAN18"/>
      <c r="CAO18"/>
      <c r="CAP18"/>
      <c r="CAQ18"/>
      <c r="CAR18"/>
      <c r="CAS18"/>
      <c r="CAT18"/>
      <c r="CAU18"/>
      <c r="CAV18"/>
      <c r="CAW18"/>
      <c r="CAX18"/>
      <c r="CAY18"/>
      <c r="CAZ18"/>
      <c r="CBA18"/>
      <c r="CBB18"/>
      <c r="CBC18"/>
      <c r="CBD18"/>
      <c r="CBE18"/>
      <c r="CBF18"/>
      <c r="CBG18"/>
      <c r="CBH18"/>
      <c r="CBI18"/>
      <c r="CBJ18"/>
      <c r="CBK18"/>
      <c r="CBL18"/>
      <c r="CBM18"/>
      <c r="CBN18"/>
      <c r="CBO18"/>
      <c r="CBP18"/>
      <c r="CBQ18"/>
      <c r="CBR18"/>
      <c r="CBS18"/>
      <c r="CBT18"/>
      <c r="CBU18"/>
      <c r="CBV18"/>
      <c r="CBW18"/>
      <c r="CBX18"/>
      <c r="CBY18"/>
      <c r="CBZ18"/>
      <c r="CCA18"/>
      <c r="CCB18"/>
      <c r="CCC18"/>
      <c r="CCD18"/>
      <c r="CCE18"/>
      <c r="CCF18"/>
      <c r="CCG18"/>
      <c r="CCH18"/>
      <c r="CCI18"/>
      <c r="CCJ18"/>
      <c r="CCK18"/>
      <c r="CCL18"/>
      <c r="CCM18"/>
      <c r="CCN18"/>
      <c r="CCO18"/>
      <c r="CCP18"/>
      <c r="CCQ18"/>
      <c r="CCR18"/>
      <c r="CCS18"/>
      <c r="CCT18"/>
      <c r="CCU18"/>
      <c r="CCV18"/>
      <c r="CCW18"/>
      <c r="CCX18"/>
      <c r="CCY18"/>
      <c r="CCZ18"/>
      <c r="CDA18"/>
      <c r="CDB18"/>
      <c r="CDC18"/>
      <c r="CDD18"/>
      <c r="CDE18"/>
      <c r="CDF18"/>
      <c r="CDG18"/>
      <c r="CDH18"/>
      <c r="CDI18"/>
      <c r="CDJ18"/>
      <c r="CDK18"/>
      <c r="CDL18"/>
      <c r="CDM18"/>
      <c r="CDN18"/>
      <c r="CDO18"/>
      <c r="CDP18"/>
      <c r="CDQ18"/>
      <c r="CDR18"/>
      <c r="CDS18"/>
      <c r="CDT18"/>
      <c r="CDU18"/>
      <c r="CDV18"/>
      <c r="CDW18"/>
      <c r="CDX18"/>
      <c r="CDY18"/>
      <c r="CDZ18"/>
      <c r="CEA18"/>
      <c r="CEB18"/>
      <c r="CEC18"/>
      <c r="CED18"/>
      <c r="CEE18"/>
      <c r="CEF18"/>
      <c r="CEG18"/>
      <c r="CEH18"/>
      <c r="CEI18"/>
      <c r="CEJ18"/>
      <c r="CEK18"/>
      <c r="CEL18"/>
      <c r="CEM18"/>
      <c r="CEN18"/>
      <c r="CEO18"/>
      <c r="CEP18"/>
      <c r="CEQ18"/>
      <c r="CER18"/>
      <c r="CES18"/>
      <c r="CET18"/>
      <c r="CEU18"/>
      <c r="CEV18"/>
      <c r="CEW18"/>
      <c r="CEX18"/>
      <c r="CEY18"/>
      <c r="CEZ18"/>
      <c r="CFA18"/>
      <c r="CFB18"/>
      <c r="CFC18"/>
      <c r="CFD18"/>
      <c r="CFE18"/>
      <c r="CFF18"/>
      <c r="CFG18"/>
      <c r="CFH18"/>
      <c r="CFI18"/>
      <c r="CFJ18"/>
      <c r="CFK18"/>
      <c r="CFL18"/>
      <c r="CFM18"/>
      <c r="CFN18"/>
      <c r="CFO18"/>
      <c r="CFP18"/>
      <c r="CFQ18"/>
      <c r="CFR18"/>
      <c r="CFS18"/>
      <c r="CFT18"/>
      <c r="CFU18"/>
      <c r="CFV18"/>
      <c r="CFW18"/>
      <c r="CFX18"/>
      <c r="CFY18"/>
      <c r="CFZ18"/>
      <c r="CGA18"/>
      <c r="CGB18"/>
      <c r="CGC18"/>
      <c r="CGD18"/>
      <c r="CGE18"/>
      <c r="CGF18"/>
      <c r="CGG18"/>
      <c r="CGH18"/>
      <c r="CGI18"/>
      <c r="CGJ18"/>
      <c r="CGK18"/>
      <c r="CGL18"/>
      <c r="CGM18"/>
      <c r="CGN18"/>
      <c r="CGO18"/>
      <c r="CGP18"/>
      <c r="CGQ18"/>
      <c r="CGR18"/>
      <c r="CGS18"/>
      <c r="CGT18"/>
      <c r="CGU18"/>
      <c r="CGV18"/>
      <c r="CGW18"/>
      <c r="CGX18"/>
      <c r="CGY18"/>
      <c r="CGZ18"/>
      <c r="CHA18"/>
      <c r="CHB18"/>
      <c r="CHC18"/>
      <c r="CHD18"/>
      <c r="CHE18"/>
      <c r="CHF18"/>
      <c r="CHG18"/>
      <c r="CHH18"/>
      <c r="CHI18"/>
      <c r="CHJ18"/>
      <c r="CHK18"/>
      <c r="CHL18"/>
      <c r="CHM18"/>
      <c r="CHN18"/>
      <c r="CHO18"/>
      <c r="CHP18"/>
      <c r="CHQ18"/>
      <c r="CHR18"/>
      <c r="CHS18"/>
      <c r="CHT18"/>
      <c r="CHU18"/>
      <c r="CHV18"/>
      <c r="CHW18"/>
      <c r="CHX18"/>
      <c r="CHY18"/>
      <c r="CHZ18"/>
      <c r="CIA18"/>
      <c r="CIB18"/>
      <c r="CIC18"/>
      <c r="CID18"/>
      <c r="CIE18"/>
      <c r="CIF18"/>
      <c r="CIG18"/>
      <c r="CIH18"/>
      <c r="CII18"/>
      <c r="CIJ18"/>
      <c r="CIK18"/>
      <c r="CIL18"/>
      <c r="CIM18"/>
      <c r="CIN18"/>
      <c r="CIO18"/>
      <c r="CIP18"/>
      <c r="CIQ18"/>
      <c r="CIR18"/>
      <c r="CIS18"/>
      <c r="CIT18"/>
      <c r="CIU18"/>
      <c r="CIV18"/>
      <c r="CIW18"/>
      <c r="CIX18"/>
      <c r="CIY18"/>
      <c r="CIZ18"/>
      <c r="CJA18"/>
      <c r="CJB18"/>
      <c r="CJC18"/>
      <c r="CJD18"/>
      <c r="CJE18"/>
      <c r="CJF18"/>
      <c r="CJG18"/>
      <c r="CJH18"/>
      <c r="CJI18"/>
      <c r="CJJ18"/>
      <c r="CJK18"/>
      <c r="CJL18"/>
      <c r="CJM18"/>
      <c r="CJN18"/>
      <c r="CJO18"/>
      <c r="CJP18"/>
      <c r="CJQ18"/>
      <c r="CJR18"/>
      <c r="CJS18"/>
      <c r="CJT18"/>
      <c r="CJU18"/>
      <c r="CJV18"/>
      <c r="CJW18"/>
      <c r="CJX18"/>
      <c r="CJY18"/>
      <c r="CJZ18"/>
      <c r="CKA18"/>
      <c r="CKB18"/>
      <c r="CKC18"/>
      <c r="CKD18"/>
      <c r="CKE18"/>
      <c r="CKF18"/>
      <c r="CKG18"/>
      <c r="CKH18"/>
      <c r="CKI18"/>
      <c r="CKJ18"/>
      <c r="CKK18"/>
      <c r="CKL18"/>
      <c r="CKM18"/>
      <c r="CKN18"/>
      <c r="CKO18"/>
      <c r="CKP18"/>
      <c r="CKQ18"/>
      <c r="CKR18"/>
      <c r="CKS18"/>
      <c r="CKT18"/>
      <c r="CKU18"/>
      <c r="CKV18"/>
      <c r="CKW18"/>
      <c r="CKX18"/>
      <c r="CKY18"/>
      <c r="CKZ18"/>
      <c r="CLA18"/>
      <c r="CLB18"/>
      <c r="CLC18"/>
      <c r="CLD18"/>
      <c r="CLE18"/>
      <c r="CLF18"/>
      <c r="CLG18"/>
      <c r="CLH18"/>
      <c r="CLI18"/>
      <c r="CLJ18"/>
      <c r="CLK18"/>
      <c r="CLL18"/>
      <c r="CLM18"/>
      <c r="CLN18"/>
      <c r="CLO18"/>
      <c r="CLP18"/>
      <c r="CLQ18"/>
      <c r="CLR18"/>
      <c r="CLS18"/>
      <c r="CLT18"/>
      <c r="CLU18"/>
      <c r="CLV18"/>
      <c r="CLW18"/>
      <c r="CLX18"/>
      <c r="CLY18"/>
      <c r="CLZ18"/>
      <c r="CMA18"/>
      <c r="CMB18"/>
      <c r="CMC18"/>
      <c r="CMD18"/>
      <c r="CME18"/>
      <c r="CMF18"/>
      <c r="CMG18"/>
      <c r="CMH18"/>
      <c r="CMI18"/>
      <c r="CMJ18"/>
      <c r="CMK18"/>
      <c r="CML18"/>
      <c r="CMM18"/>
      <c r="CMN18"/>
      <c r="CMO18"/>
      <c r="CMP18"/>
      <c r="CMQ18"/>
      <c r="CMR18"/>
      <c r="CMS18"/>
      <c r="CMT18"/>
      <c r="CMU18"/>
      <c r="CMV18"/>
      <c r="CMW18"/>
      <c r="CMX18"/>
      <c r="CMY18"/>
      <c r="CMZ18"/>
      <c r="CNA18"/>
      <c r="CNB18"/>
      <c r="CNC18"/>
      <c r="CND18"/>
      <c r="CNE18"/>
      <c r="CNF18"/>
      <c r="CNG18"/>
      <c r="CNH18"/>
      <c r="CNI18"/>
      <c r="CNJ18"/>
      <c r="CNK18"/>
      <c r="CNL18"/>
      <c r="CNM18"/>
      <c r="CNN18"/>
      <c r="CNO18"/>
      <c r="CNP18"/>
      <c r="CNQ18"/>
      <c r="CNR18"/>
      <c r="CNS18"/>
      <c r="CNT18"/>
      <c r="CNU18"/>
      <c r="CNV18"/>
      <c r="CNW18"/>
      <c r="CNX18"/>
      <c r="CNY18"/>
      <c r="CNZ18"/>
      <c r="COA18"/>
      <c r="COB18"/>
      <c r="COC18"/>
      <c r="COD18"/>
      <c r="COE18"/>
      <c r="COF18"/>
      <c r="COG18"/>
      <c r="COH18"/>
      <c r="COI18"/>
      <c r="COJ18"/>
      <c r="COK18"/>
      <c r="COL18"/>
      <c r="COM18"/>
      <c r="CON18"/>
      <c r="COO18"/>
      <c r="COP18"/>
      <c r="COQ18"/>
      <c r="COR18"/>
      <c r="COS18"/>
      <c r="COT18"/>
      <c r="COU18"/>
      <c r="COV18"/>
      <c r="COW18"/>
      <c r="COX18"/>
      <c r="COY18"/>
      <c r="COZ18"/>
      <c r="CPA18"/>
      <c r="CPB18"/>
      <c r="CPC18"/>
      <c r="CPD18"/>
      <c r="CPE18"/>
      <c r="CPF18"/>
      <c r="CPG18"/>
      <c r="CPH18"/>
      <c r="CPI18"/>
      <c r="CPJ18"/>
      <c r="CPK18"/>
      <c r="CPL18"/>
      <c r="CPM18"/>
      <c r="CPN18"/>
      <c r="CPO18"/>
      <c r="CPP18"/>
      <c r="CPQ18"/>
      <c r="CPR18"/>
      <c r="CPS18"/>
      <c r="CPT18"/>
      <c r="CPU18"/>
      <c r="CPV18"/>
      <c r="CPW18"/>
      <c r="CPX18"/>
      <c r="CPY18"/>
      <c r="CPZ18"/>
      <c r="CQA18"/>
      <c r="CQB18"/>
      <c r="CQC18"/>
      <c r="CQD18"/>
      <c r="CQE18"/>
      <c r="CQF18"/>
      <c r="CQG18"/>
      <c r="CQH18"/>
      <c r="CQI18"/>
      <c r="CQJ18"/>
      <c r="CQK18"/>
      <c r="CQL18"/>
      <c r="CQM18"/>
      <c r="CQN18"/>
      <c r="CQO18"/>
      <c r="CQP18"/>
      <c r="CQQ18"/>
      <c r="CQR18"/>
      <c r="CQS18"/>
      <c r="CQT18"/>
      <c r="CQU18"/>
      <c r="CQV18"/>
      <c r="CQW18"/>
      <c r="CQX18"/>
      <c r="CQY18"/>
      <c r="CQZ18"/>
      <c r="CRA18"/>
      <c r="CRB18"/>
      <c r="CRC18"/>
      <c r="CRD18"/>
      <c r="CRE18"/>
      <c r="CRF18"/>
      <c r="CRG18"/>
      <c r="CRH18"/>
      <c r="CRI18"/>
      <c r="CRJ18"/>
      <c r="CRK18"/>
      <c r="CRL18"/>
      <c r="CRM18"/>
      <c r="CRN18"/>
      <c r="CRO18"/>
      <c r="CRP18"/>
      <c r="CRQ18"/>
      <c r="CRR18"/>
      <c r="CRS18"/>
      <c r="CRT18"/>
      <c r="CRU18"/>
      <c r="CRV18"/>
      <c r="CRW18"/>
      <c r="CRX18"/>
      <c r="CRY18"/>
      <c r="CRZ18"/>
      <c r="CSA18"/>
      <c r="CSB18"/>
      <c r="CSC18"/>
      <c r="CSD18"/>
      <c r="CSE18"/>
      <c r="CSF18"/>
      <c r="CSG18"/>
      <c r="CSH18"/>
      <c r="CSI18"/>
      <c r="CSJ18"/>
      <c r="CSK18"/>
      <c r="CSL18"/>
      <c r="CSM18"/>
      <c r="CSN18"/>
      <c r="CSO18"/>
      <c r="CSP18"/>
      <c r="CSQ18"/>
      <c r="CSR18"/>
      <c r="CSS18"/>
      <c r="CST18"/>
      <c r="CSU18"/>
      <c r="CSV18"/>
      <c r="CSW18"/>
      <c r="CSX18"/>
      <c r="CSY18"/>
      <c r="CSZ18"/>
      <c r="CTA18"/>
      <c r="CTB18"/>
      <c r="CTC18"/>
      <c r="CTD18"/>
      <c r="CTE18"/>
      <c r="CTF18"/>
      <c r="CTG18"/>
      <c r="CTH18"/>
      <c r="CTI18"/>
      <c r="CTJ18"/>
      <c r="CTK18"/>
      <c r="CTL18"/>
      <c r="CTM18"/>
      <c r="CTN18"/>
      <c r="CTO18"/>
      <c r="CTP18"/>
      <c r="CTQ18"/>
      <c r="CTR18"/>
      <c r="CTS18"/>
      <c r="CTT18"/>
      <c r="CTU18"/>
      <c r="CTV18"/>
      <c r="CTW18"/>
      <c r="CTX18"/>
      <c r="CTY18"/>
      <c r="CTZ18"/>
      <c r="CUA18"/>
      <c r="CUB18"/>
      <c r="CUC18"/>
      <c r="CUD18"/>
      <c r="CUE18"/>
      <c r="CUF18"/>
      <c r="CUG18"/>
      <c r="CUH18"/>
      <c r="CUI18"/>
      <c r="CUJ18"/>
      <c r="CUK18"/>
      <c r="CUL18"/>
      <c r="CUM18"/>
      <c r="CUN18"/>
      <c r="CUO18"/>
      <c r="CUP18"/>
      <c r="CUQ18"/>
      <c r="CUR18"/>
      <c r="CUS18"/>
      <c r="CUT18"/>
      <c r="CUU18"/>
      <c r="CUV18"/>
      <c r="CUW18"/>
      <c r="CUX18"/>
      <c r="CUY18"/>
      <c r="CUZ18"/>
      <c r="CVA18"/>
      <c r="CVB18"/>
      <c r="CVC18"/>
      <c r="CVD18"/>
      <c r="CVE18"/>
      <c r="CVF18"/>
      <c r="CVG18"/>
      <c r="CVH18"/>
      <c r="CVI18"/>
      <c r="CVJ18"/>
      <c r="CVK18"/>
      <c r="CVL18"/>
      <c r="CVM18"/>
      <c r="CVN18"/>
      <c r="CVO18"/>
      <c r="CVP18"/>
      <c r="CVQ18"/>
      <c r="CVR18"/>
      <c r="CVS18"/>
      <c r="CVT18"/>
      <c r="CVU18"/>
      <c r="CVV18"/>
      <c r="CVW18"/>
      <c r="CVX18"/>
      <c r="CVY18"/>
      <c r="CVZ18"/>
      <c r="CWA18"/>
      <c r="CWB18"/>
      <c r="CWC18"/>
      <c r="CWD18"/>
      <c r="CWE18"/>
      <c r="CWF18"/>
      <c r="CWG18"/>
      <c r="CWH18"/>
      <c r="CWI18"/>
      <c r="CWJ18"/>
      <c r="CWK18"/>
      <c r="CWL18"/>
      <c r="CWM18"/>
      <c r="CWN18"/>
      <c r="CWO18"/>
      <c r="CWP18"/>
      <c r="CWQ18"/>
      <c r="CWR18"/>
      <c r="CWS18"/>
      <c r="CWT18"/>
      <c r="CWU18"/>
      <c r="CWV18"/>
      <c r="CWW18"/>
      <c r="CWX18"/>
      <c r="CWY18"/>
      <c r="CWZ18"/>
      <c r="CXA18"/>
      <c r="CXB18"/>
      <c r="CXC18"/>
      <c r="CXD18"/>
      <c r="CXE18"/>
      <c r="CXF18"/>
      <c r="CXG18"/>
      <c r="CXH18"/>
      <c r="CXI18"/>
      <c r="CXJ18"/>
      <c r="CXK18"/>
      <c r="CXL18"/>
      <c r="CXM18"/>
      <c r="CXN18"/>
      <c r="CXO18"/>
      <c r="CXP18"/>
      <c r="CXQ18"/>
      <c r="CXR18"/>
      <c r="CXS18"/>
      <c r="CXT18"/>
      <c r="CXU18"/>
      <c r="CXV18"/>
      <c r="CXW18"/>
      <c r="CXX18"/>
      <c r="CXY18"/>
      <c r="CXZ18"/>
      <c r="CYA18"/>
      <c r="CYB18"/>
      <c r="CYC18"/>
      <c r="CYD18"/>
      <c r="CYE18"/>
      <c r="CYF18"/>
      <c r="CYG18"/>
      <c r="CYH18"/>
      <c r="CYI18"/>
      <c r="CYJ18"/>
      <c r="CYK18"/>
      <c r="CYL18"/>
      <c r="CYM18"/>
      <c r="CYN18"/>
      <c r="CYO18"/>
      <c r="CYP18"/>
      <c r="CYQ18"/>
      <c r="CYR18"/>
      <c r="CYS18"/>
      <c r="CYT18"/>
      <c r="CYU18"/>
      <c r="CYV18"/>
      <c r="CYW18"/>
      <c r="CYX18"/>
      <c r="CYY18"/>
      <c r="CYZ18"/>
      <c r="CZA18"/>
      <c r="CZB18"/>
      <c r="CZC18"/>
      <c r="CZD18"/>
      <c r="CZE18"/>
      <c r="CZF18"/>
      <c r="CZG18"/>
      <c r="CZH18"/>
      <c r="CZI18"/>
      <c r="CZJ18"/>
      <c r="CZK18"/>
      <c r="CZL18"/>
      <c r="CZM18"/>
      <c r="CZN18"/>
      <c r="CZO18"/>
      <c r="CZP18"/>
      <c r="CZQ18"/>
      <c r="CZR18"/>
      <c r="CZS18"/>
      <c r="CZT18"/>
      <c r="CZU18"/>
      <c r="CZV18"/>
      <c r="CZW18"/>
      <c r="CZX18"/>
      <c r="CZY18"/>
      <c r="CZZ18"/>
      <c r="DAA18"/>
      <c r="DAB18"/>
      <c r="DAC18"/>
      <c r="DAD18"/>
      <c r="DAE18"/>
      <c r="DAF18"/>
      <c r="DAG18"/>
      <c r="DAH18"/>
      <c r="DAI18"/>
      <c r="DAJ18"/>
      <c r="DAK18"/>
      <c r="DAL18"/>
      <c r="DAM18"/>
      <c r="DAN18"/>
      <c r="DAO18"/>
      <c r="DAP18"/>
      <c r="DAQ18"/>
      <c r="DAR18"/>
      <c r="DAS18"/>
      <c r="DAT18"/>
      <c r="DAU18"/>
      <c r="DAV18"/>
      <c r="DAW18"/>
      <c r="DAX18"/>
      <c r="DAY18"/>
      <c r="DAZ18"/>
      <c r="DBA18"/>
      <c r="DBB18"/>
      <c r="DBC18"/>
      <c r="DBD18"/>
      <c r="DBE18"/>
      <c r="DBF18"/>
      <c r="DBG18"/>
      <c r="DBH18"/>
      <c r="DBI18"/>
      <c r="DBJ18"/>
      <c r="DBK18"/>
      <c r="DBL18"/>
      <c r="DBM18"/>
      <c r="DBN18"/>
      <c r="DBO18"/>
      <c r="DBP18"/>
      <c r="DBQ18"/>
      <c r="DBR18"/>
      <c r="DBS18"/>
      <c r="DBT18"/>
      <c r="DBU18"/>
      <c r="DBV18"/>
      <c r="DBW18"/>
      <c r="DBX18"/>
      <c r="DBY18"/>
      <c r="DBZ18"/>
      <c r="DCA18"/>
      <c r="DCB18"/>
      <c r="DCC18"/>
      <c r="DCD18"/>
      <c r="DCE18"/>
      <c r="DCF18"/>
      <c r="DCG18"/>
      <c r="DCH18"/>
      <c r="DCI18"/>
      <c r="DCJ18"/>
      <c r="DCK18"/>
      <c r="DCL18"/>
      <c r="DCM18"/>
      <c r="DCN18"/>
      <c r="DCO18"/>
      <c r="DCP18"/>
      <c r="DCQ18"/>
      <c r="DCR18"/>
      <c r="DCS18"/>
      <c r="DCT18"/>
      <c r="DCU18"/>
      <c r="DCV18"/>
      <c r="DCW18"/>
      <c r="DCX18"/>
      <c r="DCY18"/>
      <c r="DCZ18"/>
      <c r="DDA18"/>
      <c r="DDB18"/>
      <c r="DDC18"/>
      <c r="DDD18"/>
      <c r="DDE18"/>
      <c r="DDF18"/>
      <c r="DDG18"/>
      <c r="DDH18"/>
      <c r="DDI18"/>
      <c r="DDJ18"/>
      <c r="DDK18"/>
      <c r="DDL18"/>
      <c r="DDM18"/>
      <c r="DDN18"/>
      <c r="DDO18"/>
      <c r="DDP18"/>
      <c r="DDQ18"/>
      <c r="DDR18"/>
      <c r="DDS18"/>
      <c r="DDT18"/>
      <c r="DDU18"/>
      <c r="DDV18"/>
      <c r="DDW18"/>
      <c r="DDX18"/>
      <c r="DDY18"/>
      <c r="DDZ18"/>
      <c r="DEA18"/>
      <c r="DEB18"/>
      <c r="DEC18"/>
      <c r="DED18"/>
      <c r="DEE18"/>
      <c r="DEF18"/>
      <c r="DEG18"/>
      <c r="DEH18"/>
      <c r="DEI18"/>
      <c r="DEJ18"/>
      <c r="DEK18"/>
      <c r="DEL18"/>
      <c r="DEM18"/>
      <c r="DEN18"/>
      <c r="DEO18"/>
      <c r="DEP18"/>
      <c r="DEQ18"/>
      <c r="DER18"/>
      <c r="DES18"/>
      <c r="DET18"/>
      <c r="DEU18"/>
      <c r="DEV18"/>
      <c r="DEW18"/>
      <c r="DEX18"/>
      <c r="DEY18"/>
      <c r="DEZ18"/>
      <c r="DFA18"/>
      <c r="DFB18"/>
      <c r="DFC18"/>
      <c r="DFD18"/>
      <c r="DFE18"/>
      <c r="DFF18"/>
      <c r="DFG18"/>
      <c r="DFH18"/>
      <c r="DFI18"/>
      <c r="DFJ18"/>
      <c r="DFK18"/>
      <c r="DFL18"/>
      <c r="DFM18"/>
      <c r="DFN18"/>
      <c r="DFO18"/>
      <c r="DFP18"/>
      <c r="DFQ18"/>
      <c r="DFR18"/>
      <c r="DFS18"/>
      <c r="DFT18"/>
      <c r="DFU18"/>
      <c r="DFV18"/>
      <c r="DFW18"/>
      <c r="DFX18"/>
      <c r="DFY18"/>
      <c r="DFZ18"/>
      <c r="DGA18"/>
      <c r="DGB18"/>
      <c r="DGC18"/>
      <c r="DGD18"/>
      <c r="DGE18"/>
      <c r="DGF18"/>
      <c r="DGG18"/>
      <c r="DGH18"/>
      <c r="DGI18"/>
      <c r="DGJ18"/>
      <c r="DGK18"/>
      <c r="DGL18"/>
      <c r="DGM18"/>
      <c r="DGN18"/>
      <c r="DGO18"/>
      <c r="DGP18"/>
      <c r="DGQ18"/>
      <c r="DGR18"/>
      <c r="DGS18"/>
      <c r="DGT18"/>
      <c r="DGU18"/>
      <c r="DGV18"/>
      <c r="DGW18"/>
      <c r="DGX18"/>
      <c r="DGY18"/>
      <c r="DGZ18"/>
      <c r="DHA18"/>
      <c r="DHB18"/>
      <c r="DHC18"/>
      <c r="DHD18"/>
      <c r="DHE18"/>
      <c r="DHF18"/>
      <c r="DHG18"/>
      <c r="DHH18"/>
      <c r="DHI18"/>
      <c r="DHJ18"/>
      <c r="DHK18"/>
      <c r="DHL18"/>
      <c r="DHM18"/>
      <c r="DHN18"/>
      <c r="DHO18"/>
      <c r="DHP18"/>
      <c r="DHQ18"/>
      <c r="DHR18"/>
      <c r="DHS18"/>
      <c r="DHT18"/>
      <c r="DHU18"/>
      <c r="DHV18"/>
      <c r="DHW18"/>
      <c r="DHX18"/>
      <c r="DHY18"/>
      <c r="DHZ18"/>
      <c r="DIA18"/>
      <c r="DIB18"/>
      <c r="DIC18"/>
      <c r="DID18"/>
      <c r="DIE18"/>
      <c r="DIF18"/>
      <c r="DIG18"/>
      <c r="DIH18"/>
      <c r="DII18"/>
      <c r="DIJ18"/>
      <c r="DIK18"/>
      <c r="DIL18"/>
      <c r="DIM18"/>
      <c r="DIN18"/>
      <c r="DIO18"/>
      <c r="DIP18"/>
      <c r="DIQ18"/>
      <c r="DIR18"/>
      <c r="DIS18"/>
      <c r="DIT18"/>
      <c r="DIU18"/>
      <c r="DIV18"/>
      <c r="DIW18"/>
      <c r="DIX18"/>
      <c r="DIY18"/>
      <c r="DIZ18"/>
      <c r="DJA18"/>
      <c r="DJB18"/>
      <c r="DJC18"/>
      <c r="DJD18"/>
      <c r="DJE18"/>
      <c r="DJF18"/>
      <c r="DJG18"/>
      <c r="DJH18"/>
      <c r="DJI18"/>
      <c r="DJJ18"/>
      <c r="DJK18"/>
      <c r="DJL18"/>
      <c r="DJM18"/>
      <c r="DJN18"/>
      <c r="DJO18"/>
      <c r="DJP18"/>
      <c r="DJQ18"/>
      <c r="DJR18"/>
      <c r="DJS18"/>
      <c r="DJT18"/>
      <c r="DJU18"/>
      <c r="DJV18"/>
      <c r="DJW18"/>
      <c r="DJX18"/>
      <c r="DJY18"/>
      <c r="DJZ18"/>
      <c r="DKA18"/>
      <c r="DKB18"/>
      <c r="DKC18"/>
      <c r="DKD18"/>
      <c r="DKE18"/>
      <c r="DKF18"/>
      <c r="DKG18"/>
      <c r="DKH18"/>
      <c r="DKI18"/>
      <c r="DKJ18"/>
      <c r="DKK18"/>
      <c r="DKL18"/>
      <c r="DKM18"/>
      <c r="DKN18"/>
      <c r="DKO18"/>
      <c r="DKP18"/>
      <c r="DKQ18"/>
      <c r="DKR18"/>
      <c r="DKS18"/>
      <c r="DKT18"/>
      <c r="DKU18"/>
      <c r="DKV18"/>
      <c r="DKW18"/>
      <c r="DKX18"/>
      <c r="DKY18"/>
      <c r="DKZ18"/>
      <c r="DLA18"/>
      <c r="DLB18"/>
      <c r="DLC18"/>
      <c r="DLD18"/>
      <c r="DLE18"/>
      <c r="DLF18"/>
      <c r="DLG18"/>
      <c r="DLH18"/>
      <c r="DLI18"/>
      <c r="DLJ18"/>
      <c r="DLK18"/>
      <c r="DLL18"/>
      <c r="DLM18"/>
      <c r="DLN18"/>
      <c r="DLO18"/>
      <c r="DLP18"/>
      <c r="DLQ18"/>
      <c r="DLR18"/>
      <c r="DLS18"/>
      <c r="DLT18"/>
      <c r="DLU18"/>
      <c r="DLV18"/>
      <c r="DLW18"/>
      <c r="DLX18"/>
      <c r="DLY18"/>
      <c r="DLZ18"/>
      <c r="DMA18"/>
      <c r="DMB18"/>
      <c r="DMC18"/>
      <c r="DMD18"/>
      <c r="DME18"/>
      <c r="DMF18"/>
      <c r="DMG18"/>
      <c r="DMH18"/>
      <c r="DMI18"/>
      <c r="DMJ18"/>
      <c r="DMK18"/>
      <c r="DML18"/>
      <c r="DMM18"/>
      <c r="DMN18"/>
      <c r="DMO18"/>
      <c r="DMP18"/>
      <c r="DMQ18"/>
      <c r="DMR18"/>
      <c r="DMS18"/>
      <c r="DMT18"/>
      <c r="DMU18"/>
      <c r="DMV18"/>
      <c r="DMW18"/>
      <c r="DMX18"/>
      <c r="DMY18"/>
      <c r="DMZ18"/>
      <c r="DNA18"/>
      <c r="DNB18"/>
      <c r="DNC18"/>
      <c r="DND18"/>
      <c r="DNE18"/>
      <c r="DNF18"/>
      <c r="DNG18"/>
      <c r="DNH18"/>
      <c r="DNI18"/>
      <c r="DNJ18"/>
      <c r="DNK18"/>
      <c r="DNL18"/>
      <c r="DNM18"/>
      <c r="DNN18"/>
      <c r="DNO18"/>
      <c r="DNP18"/>
      <c r="DNQ18"/>
      <c r="DNR18"/>
      <c r="DNS18"/>
      <c r="DNT18"/>
      <c r="DNU18"/>
      <c r="DNV18"/>
      <c r="DNW18"/>
      <c r="DNX18"/>
      <c r="DNY18"/>
      <c r="DNZ18"/>
      <c r="DOA18"/>
      <c r="DOB18"/>
      <c r="DOC18"/>
      <c r="DOD18"/>
      <c r="DOE18"/>
      <c r="DOF18"/>
      <c r="DOG18"/>
      <c r="DOH18"/>
      <c r="DOI18"/>
      <c r="DOJ18"/>
      <c r="DOK18"/>
      <c r="DOL18"/>
      <c r="DOM18"/>
      <c r="DON18"/>
      <c r="DOO18"/>
      <c r="DOP18"/>
      <c r="DOQ18"/>
      <c r="DOR18"/>
      <c r="DOS18"/>
      <c r="DOT18"/>
      <c r="DOU18"/>
      <c r="DOV18"/>
      <c r="DOW18"/>
      <c r="DOX18"/>
      <c r="DOY18"/>
      <c r="DOZ18"/>
      <c r="DPA18"/>
      <c r="DPB18"/>
      <c r="DPC18"/>
      <c r="DPD18"/>
      <c r="DPE18"/>
      <c r="DPF18"/>
      <c r="DPG18"/>
      <c r="DPH18"/>
      <c r="DPI18"/>
      <c r="DPJ18"/>
      <c r="DPK18"/>
      <c r="DPL18"/>
      <c r="DPM18"/>
      <c r="DPN18"/>
      <c r="DPO18"/>
      <c r="DPP18"/>
      <c r="DPQ18"/>
      <c r="DPR18"/>
      <c r="DPS18"/>
      <c r="DPT18"/>
      <c r="DPU18"/>
      <c r="DPV18"/>
      <c r="DPW18"/>
      <c r="DPX18"/>
      <c r="DPY18"/>
      <c r="DPZ18"/>
      <c r="DQA18"/>
      <c r="DQB18"/>
      <c r="DQC18"/>
      <c r="DQD18"/>
      <c r="DQE18"/>
      <c r="DQF18"/>
      <c r="DQG18"/>
      <c r="DQH18"/>
      <c r="DQI18"/>
      <c r="DQJ18"/>
      <c r="DQK18"/>
      <c r="DQL18"/>
      <c r="DQM18"/>
      <c r="DQN18"/>
      <c r="DQO18"/>
      <c r="DQP18"/>
      <c r="DQQ18"/>
      <c r="DQR18"/>
      <c r="DQS18"/>
      <c r="DQT18"/>
      <c r="DQU18"/>
      <c r="DQV18"/>
      <c r="DQW18"/>
      <c r="DQX18"/>
      <c r="DQY18"/>
      <c r="DQZ18"/>
      <c r="DRA18"/>
      <c r="DRB18"/>
      <c r="DRC18"/>
      <c r="DRD18"/>
      <c r="DRE18"/>
      <c r="DRF18"/>
      <c r="DRG18"/>
      <c r="DRH18"/>
      <c r="DRI18"/>
      <c r="DRJ18"/>
      <c r="DRK18"/>
      <c r="DRL18"/>
      <c r="DRM18"/>
      <c r="DRN18"/>
      <c r="DRO18"/>
      <c r="DRP18"/>
      <c r="DRQ18"/>
      <c r="DRR18"/>
      <c r="DRS18"/>
      <c r="DRT18"/>
      <c r="DRU18"/>
      <c r="DRV18"/>
      <c r="DRW18"/>
      <c r="DRX18"/>
      <c r="DRY18"/>
      <c r="DRZ18"/>
      <c r="DSA18"/>
      <c r="DSB18"/>
      <c r="DSC18"/>
      <c r="DSD18"/>
      <c r="DSE18"/>
      <c r="DSF18"/>
      <c r="DSG18"/>
      <c r="DSH18"/>
      <c r="DSI18"/>
      <c r="DSJ18"/>
      <c r="DSK18"/>
      <c r="DSL18"/>
      <c r="DSM18"/>
      <c r="DSN18"/>
      <c r="DSO18"/>
      <c r="DSP18"/>
      <c r="DSQ18"/>
      <c r="DSR18"/>
      <c r="DSS18"/>
      <c r="DST18"/>
      <c r="DSU18"/>
      <c r="DSV18"/>
      <c r="DSW18"/>
      <c r="DSX18"/>
      <c r="DSY18"/>
      <c r="DSZ18"/>
      <c r="DTA18"/>
      <c r="DTB18"/>
      <c r="DTC18"/>
      <c r="DTD18"/>
      <c r="DTE18"/>
      <c r="DTF18"/>
      <c r="DTG18"/>
      <c r="DTH18"/>
      <c r="DTI18"/>
      <c r="DTJ18"/>
      <c r="DTK18"/>
      <c r="DTL18"/>
      <c r="DTM18"/>
      <c r="DTN18"/>
      <c r="DTO18"/>
      <c r="DTP18"/>
      <c r="DTQ18"/>
      <c r="DTR18"/>
      <c r="DTS18"/>
      <c r="DTT18"/>
      <c r="DTU18"/>
      <c r="DTV18"/>
      <c r="DTW18"/>
      <c r="DTX18"/>
      <c r="DTY18"/>
      <c r="DTZ18"/>
      <c r="DUA18"/>
      <c r="DUB18"/>
      <c r="DUC18"/>
      <c r="DUD18"/>
      <c r="DUE18"/>
      <c r="DUF18"/>
      <c r="DUG18"/>
      <c r="DUH18"/>
      <c r="DUI18"/>
      <c r="DUJ18"/>
      <c r="DUK18"/>
      <c r="DUL18"/>
      <c r="DUM18"/>
      <c r="DUN18"/>
      <c r="DUO18"/>
      <c r="DUP18"/>
      <c r="DUQ18"/>
      <c r="DUR18"/>
      <c r="DUS18"/>
      <c r="DUT18"/>
      <c r="DUU18"/>
      <c r="DUV18"/>
      <c r="DUW18"/>
      <c r="DUX18"/>
      <c r="DUY18"/>
      <c r="DUZ18"/>
      <c r="DVA18"/>
      <c r="DVB18"/>
      <c r="DVC18"/>
      <c r="DVD18"/>
      <c r="DVE18"/>
      <c r="DVF18"/>
      <c r="DVG18"/>
      <c r="DVH18"/>
      <c r="DVI18"/>
      <c r="DVJ18"/>
      <c r="DVK18"/>
      <c r="DVL18"/>
      <c r="DVM18"/>
      <c r="DVN18"/>
      <c r="DVO18"/>
      <c r="DVP18"/>
      <c r="DVQ18"/>
      <c r="DVR18"/>
      <c r="DVS18"/>
      <c r="DVT18"/>
      <c r="DVU18"/>
      <c r="DVV18"/>
      <c r="DVW18"/>
      <c r="DVX18"/>
      <c r="DVY18"/>
      <c r="DVZ18"/>
      <c r="DWA18"/>
      <c r="DWB18"/>
      <c r="DWC18"/>
      <c r="DWD18"/>
      <c r="DWE18"/>
      <c r="DWF18"/>
      <c r="DWG18"/>
      <c r="DWH18"/>
      <c r="DWI18"/>
      <c r="DWJ18"/>
      <c r="DWK18"/>
      <c r="DWL18"/>
      <c r="DWM18"/>
      <c r="DWN18"/>
      <c r="DWO18"/>
      <c r="DWP18"/>
      <c r="DWQ18"/>
      <c r="DWR18"/>
      <c r="DWS18"/>
      <c r="DWT18"/>
      <c r="DWU18"/>
      <c r="DWV18"/>
      <c r="DWW18"/>
      <c r="DWX18"/>
      <c r="DWY18"/>
      <c r="DWZ18"/>
      <c r="DXA18"/>
      <c r="DXB18"/>
      <c r="DXC18"/>
      <c r="DXD18"/>
      <c r="DXE18"/>
      <c r="DXF18"/>
      <c r="DXG18"/>
      <c r="DXH18"/>
      <c r="DXI18"/>
      <c r="DXJ18"/>
      <c r="DXK18"/>
      <c r="DXL18"/>
      <c r="DXM18"/>
      <c r="DXN18"/>
      <c r="DXO18"/>
      <c r="DXP18"/>
      <c r="DXQ18"/>
      <c r="DXR18"/>
      <c r="DXS18"/>
      <c r="DXT18"/>
      <c r="DXU18"/>
      <c r="DXV18"/>
      <c r="DXW18"/>
      <c r="DXX18"/>
      <c r="DXY18"/>
      <c r="DXZ18"/>
      <c r="DYA18"/>
      <c r="DYB18"/>
      <c r="DYC18"/>
      <c r="DYD18"/>
      <c r="DYE18"/>
      <c r="DYF18"/>
      <c r="DYG18"/>
      <c r="DYH18"/>
      <c r="DYI18"/>
      <c r="DYJ18"/>
      <c r="DYK18"/>
      <c r="DYL18"/>
      <c r="DYM18"/>
      <c r="DYN18"/>
      <c r="DYO18"/>
      <c r="DYP18"/>
      <c r="DYQ18"/>
      <c r="DYR18"/>
      <c r="DYS18"/>
      <c r="DYT18"/>
      <c r="DYU18"/>
      <c r="DYV18"/>
      <c r="DYW18"/>
      <c r="DYX18"/>
      <c r="DYY18"/>
      <c r="DYZ18"/>
      <c r="DZA18"/>
      <c r="DZB18"/>
      <c r="DZC18"/>
      <c r="DZD18"/>
      <c r="DZE18"/>
      <c r="DZF18"/>
      <c r="DZG18"/>
      <c r="DZH18"/>
      <c r="DZI18"/>
      <c r="DZJ18"/>
      <c r="DZK18"/>
      <c r="DZL18"/>
      <c r="DZM18"/>
      <c r="DZN18"/>
      <c r="DZO18"/>
      <c r="DZP18"/>
      <c r="DZQ18"/>
      <c r="DZR18"/>
      <c r="DZS18"/>
      <c r="DZT18"/>
      <c r="DZU18"/>
      <c r="DZV18"/>
      <c r="DZW18"/>
      <c r="DZX18"/>
      <c r="DZY18"/>
      <c r="DZZ18"/>
      <c r="EAA18"/>
      <c r="EAB18"/>
      <c r="EAC18"/>
      <c r="EAD18"/>
      <c r="EAE18"/>
      <c r="EAF18"/>
      <c r="EAG18"/>
      <c r="EAH18"/>
      <c r="EAI18"/>
      <c r="EAJ18"/>
      <c r="EAK18"/>
      <c r="EAL18"/>
      <c r="EAM18"/>
      <c r="EAN18"/>
      <c r="EAO18"/>
      <c r="EAP18"/>
      <c r="EAQ18"/>
      <c r="EAR18"/>
      <c r="EAS18"/>
      <c r="EAT18"/>
      <c r="EAU18"/>
      <c r="EAV18"/>
      <c r="EAW18"/>
      <c r="EAX18"/>
      <c r="EAY18"/>
      <c r="EAZ18"/>
      <c r="EBA18"/>
      <c r="EBB18"/>
      <c r="EBC18"/>
      <c r="EBD18"/>
      <c r="EBE18"/>
      <c r="EBF18"/>
      <c r="EBG18"/>
      <c r="EBH18"/>
      <c r="EBI18"/>
      <c r="EBJ18"/>
      <c r="EBK18"/>
      <c r="EBL18"/>
      <c r="EBM18"/>
      <c r="EBN18"/>
      <c r="EBO18"/>
      <c r="EBP18"/>
      <c r="EBQ18"/>
      <c r="EBR18"/>
      <c r="EBS18"/>
      <c r="EBT18"/>
      <c r="EBU18"/>
      <c r="EBV18"/>
      <c r="EBW18"/>
      <c r="EBX18"/>
      <c r="EBY18"/>
      <c r="EBZ18"/>
      <c r="ECA18"/>
      <c r="ECB18"/>
      <c r="ECC18"/>
      <c r="ECD18"/>
      <c r="ECE18"/>
      <c r="ECF18"/>
      <c r="ECG18"/>
      <c r="ECH18"/>
      <c r="ECI18"/>
      <c r="ECJ18"/>
      <c r="ECK18"/>
      <c r="ECL18"/>
      <c r="ECM18"/>
      <c r="ECN18"/>
      <c r="ECO18"/>
      <c r="ECP18"/>
      <c r="ECQ18"/>
      <c r="ECR18"/>
      <c r="ECS18"/>
      <c r="ECT18"/>
      <c r="ECU18"/>
      <c r="ECV18"/>
      <c r="ECW18"/>
      <c r="ECX18"/>
      <c r="ECY18"/>
      <c r="ECZ18"/>
      <c r="EDA18"/>
      <c r="EDB18"/>
      <c r="EDC18"/>
      <c r="EDD18"/>
      <c r="EDE18"/>
      <c r="EDF18"/>
      <c r="EDG18"/>
      <c r="EDH18"/>
      <c r="EDI18"/>
      <c r="EDJ18"/>
      <c r="EDK18"/>
      <c r="EDL18"/>
      <c r="EDM18"/>
      <c r="EDN18"/>
      <c r="EDO18"/>
      <c r="EDP18"/>
      <c r="EDQ18"/>
      <c r="EDR18"/>
      <c r="EDS18"/>
      <c r="EDT18"/>
      <c r="EDU18"/>
      <c r="EDV18"/>
      <c r="EDW18"/>
      <c r="EDX18"/>
      <c r="EDY18"/>
      <c r="EDZ18"/>
      <c r="EEA18"/>
      <c r="EEB18"/>
      <c r="EEC18"/>
      <c r="EED18"/>
      <c r="EEE18"/>
      <c r="EEF18"/>
      <c r="EEG18"/>
      <c r="EEH18"/>
      <c r="EEI18"/>
      <c r="EEJ18"/>
      <c r="EEK18"/>
      <c r="EEL18"/>
      <c r="EEM18"/>
      <c r="EEN18"/>
      <c r="EEO18"/>
      <c r="EEP18"/>
      <c r="EEQ18"/>
      <c r="EER18"/>
      <c r="EES18"/>
      <c r="EET18"/>
      <c r="EEU18"/>
      <c r="EEV18"/>
      <c r="EEW18"/>
      <c r="EEX18"/>
      <c r="EEY18"/>
      <c r="EEZ18"/>
      <c r="EFA18"/>
      <c r="EFB18"/>
      <c r="EFC18"/>
      <c r="EFD18"/>
      <c r="EFE18"/>
      <c r="EFF18"/>
      <c r="EFG18"/>
      <c r="EFH18"/>
      <c r="EFI18"/>
      <c r="EFJ18"/>
      <c r="EFK18"/>
      <c r="EFL18"/>
      <c r="EFM18"/>
      <c r="EFN18"/>
      <c r="EFO18"/>
      <c r="EFP18"/>
      <c r="EFQ18"/>
      <c r="EFR18"/>
      <c r="EFS18"/>
      <c r="EFT18"/>
      <c r="EFU18"/>
      <c r="EFV18"/>
      <c r="EFW18"/>
      <c r="EFX18"/>
      <c r="EFY18"/>
      <c r="EFZ18"/>
      <c r="EGA18"/>
      <c r="EGB18"/>
      <c r="EGC18"/>
      <c r="EGD18"/>
      <c r="EGE18"/>
      <c r="EGF18"/>
      <c r="EGG18"/>
      <c r="EGH18"/>
      <c r="EGI18"/>
      <c r="EGJ18"/>
      <c r="EGK18"/>
      <c r="EGL18"/>
      <c r="EGM18"/>
      <c r="EGN18"/>
      <c r="EGO18"/>
      <c r="EGP18"/>
      <c r="EGQ18"/>
      <c r="EGR18"/>
      <c r="EGS18"/>
      <c r="EGT18"/>
      <c r="EGU18"/>
      <c r="EGV18"/>
      <c r="EGW18"/>
      <c r="EGX18"/>
      <c r="EGY18"/>
      <c r="EGZ18"/>
      <c r="EHA18"/>
      <c r="EHB18"/>
      <c r="EHC18"/>
      <c r="EHD18"/>
      <c r="EHE18"/>
      <c r="EHF18"/>
      <c r="EHG18"/>
      <c r="EHH18"/>
      <c r="EHI18"/>
      <c r="EHJ18"/>
      <c r="EHK18"/>
      <c r="EHL18"/>
      <c r="EHM18"/>
      <c r="EHN18"/>
      <c r="EHO18"/>
      <c r="EHP18"/>
      <c r="EHQ18"/>
      <c r="EHR18"/>
      <c r="EHS18"/>
      <c r="EHT18"/>
      <c r="EHU18"/>
      <c r="EHV18"/>
      <c r="EHW18"/>
      <c r="EHX18"/>
      <c r="EHY18"/>
      <c r="EHZ18"/>
      <c r="EIA18"/>
      <c r="EIB18"/>
      <c r="EIC18"/>
      <c r="EID18"/>
      <c r="EIE18"/>
      <c r="EIF18"/>
      <c r="EIG18"/>
      <c r="EIH18"/>
      <c r="EII18"/>
      <c r="EIJ18"/>
      <c r="EIK18"/>
      <c r="EIL18"/>
      <c r="EIM18"/>
      <c r="EIN18"/>
      <c r="EIO18"/>
      <c r="EIP18"/>
      <c r="EIQ18"/>
      <c r="EIR18"/>
      <c r="EIS18"/>
      <c r="EIT18"/>
      <c r="EIU18"/>
      <c r="EIV18"/>
      <c r="EIW18"/>
      <c r="EIX18"/>
      <c r="EIY18"/>
      <c r="EIZ18"/>
      <c r="EJA18"/>
      <c r="EJB18"/>
      <c r="EJC18"/>
      <c r="EJD18"/>
      <c r="EJE18"/>
      <c r="EJF18"/>
      <c r="EJG18"/>
      <c r="EJH18"/>
      <c r="EJI18"/>
      <c r="EJJ18"/>
      <c r="EJK18"/>
      <c r="EJL18"/>
      <c r="EJM18"/>
      <c r="EJN18"/>
      <c r="EJO18"/>
      <c r="EJP18"/>
      <c r="EJQ18"/>
      <c r="EJR18"/>
      <c r="EJS18"/>
      <c r="EJT18"/>
      <c r="EJU18"/>
      <c r="EJV18"/>
      <c r="EJW18"/>
      <c r="EJX18"/>
      <c r="EJY18"/>
      <c r="EJZ18"/>
      <c r="EKA18"/>
      <c r="EKB18"/>
      <c r="EKC18"/>
      <c r="EKD18"/>
      <c r="EKE18"/>
      <c r="EKF18"/>
      <c r="EKG18"/>
      <c r="EKH18"/>
      <c r="EKI18"/>
      <c r="EKJ18"/>
      <c r="EKK18"/>
      <c r="EKL18"/>
      <c r="EKM18"/>
      <c r="EKN18"/>
      <c r="EKO18"/>
      <c r="EKP18"/>
      <c r="EKQ18"/>
      <c r="EKR18"/>
      <c r="EKS18"/>
      <c r="EKT18"/>
      <c r="EKU18"/>
      <c r="EKV18"/>
      <c r="EKW18"/>
      <c r="EKX18"/>
      <c r="EKY18"/>
      <c r="EKZ18"/>
      <c r="ELA18"/>
      <c r="ELB18"/>
      <c r="ELC18"/>
      <c r="ELD18"/>
      <c r="ELE18"/>
      <c r="ELF18"/>
      <c r="ELG18"/>
      <c r="ELH18"/>
      <c r="ELI18"/>
      <c r="ELJ18"/>
      <c r="ELK18"/>
      <c r="ELL18"/>
      <c r="ELM18"/>
      <c r="ELN18"/>
      <c r="ELO18"/>
      <c r="ELP18"/>
      <c r="ELQ18"/>
      <c r="ELR18"/>
      <c r="ELS18"/>
      <c r="ELT18"/>
      <c r="ELU18"/>
      <c r="ELV18"/>
      <c r="ELW18"/>
      <c r="ELX18"/>
      <c r="ELY18"/>
      <c r="ELZ18"/>
      <c r="EMA18"/>
      <c r="EMB18"/>
      <c r="EMC18"/>
      <c r="EMD18"/>
      <c r="EME18"/>
      <c r="EMF18"/>
      <c r="EMG18"/>
      <c r="EMH18"/>
      <c r="EMI18"/>
      <c r="EMJ18"/>
      <c r="EMK18"/>
      <c r="EML18"/>
      <c r="EMM18"/>
      <c r="EMN18"/>
      <c r="EMO18"/>
      <c r="EMP18"/>
      <c r="EMQ18"/>
      <c r="EMR18"/>
      <c r="EMS18"/>
      <c r="EMT18"/>
      <c r="EMU18"/>
      <c r="EMV18"/>
      <c r="EMW18"/>
      <c r="EMX18"/>
      <c r="EMY18"/>
      <c r="EMZ18"/>
      <c r="ENA18"/>
      <c r="ENB18"/>
      <c r="ENC18"/>
      <c r="END18"/>
      <c r="ENE18"/>
      <c r="ENF18"/>
      <c r="ENG18"/>
      <c r="ENH18"/>
      <c r="ENI18"/>
      <c r="ENJ18"/>
      <c r="ENK18"/>
      <c r="ENL18"/>
      <c r="ENM18"/>
      <c r="ENN18"/>
      <c r="ENO18"/>
      <c r="ENP18"/>
      <c r="ENQ18"/>
      <c r="ENR18"/>
      <c r="ENS18"/>
      <c r="ENT18"/>
      <c r="ENU18"/>
      <c r="ENV18"/>
      <c r="ENW18"/>
      <c r="ENX18"/>
      <c r="ENY18"/>
      <c r="ENZ18"/>
      <c r="EOA18"/>
      <c r="EOB18"/>
      <c r="EOC18"/>
      <c r="EOD18"/>
      <c r="EOE18"/>
      <c r="EOF18"/>
      <c r="EOG18"/>
      <c r="EOH18"/>
      <c r="EOI18"/>
      <c r="EOJ18"/>
      <c r="EOK18"/>
      <c r="EOL18"/>
      <c r="EOM18"/>
      <c r="EON18"/>
      <c r="EOO18"/>
      <c r="EOP18"/>
      <c r="EOQ18"/>
      <c r="EOR18"/>
      <c r="EOS18"/>
      <c r="EOT18"/>
      <c r="EOU18"/>
      <c r="EOV18"/>
      <c r="EOW18"/>
      <c r="EOX18"/>
      <c r="EOY18"/>
      <c r="EOZ18"/>
      <c r="EPA18"/>
      <c r="EPB18"/>
      <c r="EPC18"/>
      <c r="EPD18"/>
      <c r="EPE18"/>
      <c r="EPF18"/>
      <c r="EPG18"/>
      <c r="EPH18"/>
      <c r="EPI18"/>
      <c r="EPJ18"/>
      <c r="EPK18"/>
      <c r="EPL18"/>
      <c r="EPM18"/>
      <c r="EPN18"/>
      <c r="EPO18"/>
      <c r="EPP18"/>
      <c r="EPQ18"/>
      <c r="EPR18"/>
      <c r="EPS18"/>
      <c r="EPT18"/>
      <c r="EPU18"/>
      <c r="EPV18"/>
      <c r="EPW18"/>
      <c r="EPX18"/>
      <c r="EPY18"/>
      <c r="EPZ18"/>
      <c r="EQA18"/>
      <c r="EQB18"/>
      <c r="EQC18"/>
      <c r="EQD18"/>
      <c r="EQE18"/>
      <c r="EQF18"/>
      <c r="EQG18"/>
      <c r="EQH18"/>
      <c r="EQI18"/>
      <c r="EQJ18"/>
      <c r="EQK18"/>
      <c r="EQL18"/>
      <c r="EQM18"/>
      <c r="EQN18"/>
      <c r="EQO18"/>
      <c r="EQP18"/>
      <c r="EQQ18"/>
      <c r="EQR18"/>
      <c r="EQS18"/>
      <c r="EQT18"/>
      <c r="EQU18"/>
      <c r="EQV18"/>
      <c r="EQW18"/>
      <c r="EQX18"/>
      <c r="EQY18"/>
      <c r="EQZ18"/>
      <c r="ERA18"/>
      <c r="ERB18"/>
      <c r="ERC18"/>
      <c r="ERD18"/>
      <c r="ERE18"/>
      <c r="ERF18"/>
      <c r="ERG18"/>
      <c r="ERH18"/>
      <c r="ERI18"/>
      <c r="ERJ18"/>
      <c r="ERK18"/>
      <c r="ERL18"/>
      <c r="ERM18"/>
      <c r="ERN18"/>
      <c r="ERO18"/>
      <c r="ERP18"/>
      <c r="ERQ18"/>
      <c r="ERR18"/>
      <c r="ERS18"/>
      <c r="ERT18"/>
      <c r="ERU18"/>
      <c r="ERV18"/>
      <c r="ERW18"/>
      <c r="ERX18"/>
      <c r="ERY18"/>
      <c r="ERZ18"/>
      <c r="ESA18"/>
      <c r="ESB18"/>
      <c r="ESC18"/>
      <c r="ESD18"/>
      <c r="ESE18"/>
      <c r="ESF18"/>
      <c r="ESG18"/>
      <c r="ESH18"/>
      <c r="ESI18"/>
      <c r="ESJ18"/>
      <c r="ESK18"/>
      <c r="ESL18"/>
      <c r="ESM18"/>
      <c r="ESN18"/>
      <c r="ESO18"/>
      <c r="ESP18"/>
      <c r="ESQ18"/>
      <c r="ESR18"/>
      <c r="ESS18"/>
      <c r="EST18"/>
      <c r="ESU18"/>
      <c r="ESV18"/>
      <c r="ESW18"/>
      <c r="ESX18"/>
      <c r="ESY18"/>
      <c r="ESZ18"/>
      <c r="ETA18"/>
      <c r="ETB18"/>
      <c r="ETC18"/>
      <c r="ETD18"/>
      <c r="ETE18"/>
      <c r="ETF18"/>
      <c r="ETG18"/>
      <c r="ETH18"/>
      <c r="ETI18"/>
      <c r="ETJ18"/>
      <c r="ETK18"/>
      <c r="ETL18"/>
      <c r="ETM18"/>
      <c r="ETN18"/>
      <c r="ETO18"/>
      <c r="ETP18"/>
      <c r="ETQ18"/>
      <c r="ETR18"/>
      <c r="ETS18"/>
      <c r="ETT18"/>
      <c r="ETU18"/>
      <c r="ETV18"/>
      <c r="ETW18"/>
      <c r="ETX18"/>
      <c r="ETY18"/>
      <c r="ETZ18"/>
      <c r="EUA18"/>
      <c r="EUB18"/>
      <c r="EUC18"/>
      <c r="EUD18"/>
      <c r="EUE18"/>
      <c r="EUF18"/>
      <c r="EUG18"/>
      <c r="EUH18"/>
      <c r="EUI18"/>
      <c r="EUJ18"/>
      <c r="EUK18"/>
      <c r="EUL18"/>
      <c r="EUM18"/>
      <c r="EUN18"/>
      <c r="EUO18"/>
      <c r="EUP18"/>
      <c r="EUQ18"/>
      <c r="EUR18"/>
      <c r="EUS18"/>
      <c r="EUT18"/>
      <c r="EUU18"/>
      <c r="EUV18"/>
      <c r="EUW18"/>
      <c r="EUX18"/>
      <c r="EUY18"/>
      <c r="EUZ18"/>
      <c r="EVA18"/>
      <c r="EVB18"/>
      <c r="EVC18"/>
      <c r="EVD18"/>
      <c r="EVE18"/>
      <c r="EVF18"/>
      <c r="EVG18"/>
      <c r="EVH18"/>
      <c r="EVI18"/>
      <c r="EVJ18"/>
      <c r="EVK18"/>
      <c r="EVL18"/>
      <c r="EVM18"/>
      <c r="EVN18"/>
      <c r="EVO18"/>
      <c r="EVP18"/>
      <c r="EVQ18"/>
      <c r="EVR18"/>
      <c r="EVS18"/>
      <c r="EVT18"/>
      <c r="EVU18"/>
      <c r="EVV18"/>
      <c r="EVW18"/>
      <c r="EVX18"/>
      <c r="EVY18"/>
      <c r="EVZ18"/>
      <c r="EWA18"/>
      <c r="EWB18"/>
      <c r="EWC18"/>
      <c r="EWD18"/>
      <c r="EWE18"/>
      <c r="EWF18"/>
      <c r="EWG18"/>
      <c r="EWH18"/>
      <c r="EWI18"/>
      <c r="EWJ18"/>
      <c r="EWK18"/>
      <c r="EWL18"/>
      <c r="EWM18"/>
      <c r="EWN18"/>
      <c r="EWO18"/>
      <c r="EWP18"/>
      <c r="EWQ18"/>
      <c r="EWR18"/>
      <c r="EWS18"/>
      <c r="EWT18"/>
      <c r="EWU18"/>
      <c r="EWV18"/>
      <c r="EWW18"/>
      <c r="EWX18"/>
      <c r="EWY18"/>
      <c r="EWZ18"/>
      <c r="EXA18"/>
      <c r="EXB18"/>
      <c r="EXC18"/>
      <c r="EXD18"/>
      <c r="EXE18"/>
      <c r="EXF18"/>
      <c r="EXG18"/>
      <c r="EXH18"/>
      <c r="EXI18"/>
      <c r="EXJ18"/>
      <c r="EXK18"/>
      <c r="EXL18"/>
      <c r="EXM18"/>
      <c r="EXN18"/>
      <c r="EXO18"/>
      <c r="EXP18"/>
      <c r="EXQ18"/>
      <c r="EXR18"/>
      <c r="EXS18"/>
      <c r="EXT18"/>
      <c r="EXU18"/>
      <c r="EXV18"/>
      <c r="EXW18"/>
      <c r="EXX18"/>
      <c r="EXY18"/>
      <c r="EXZ18"/>
      <c r="EYA18"/>
      <c r="EYB18"/>
      <c r="EYC18"/>
      <c r="EYD18"/>
      <c r="EYE18"/>
      <c r="EYF18"/>
      <c r="EYG18"/>
      <c r="EYH18"/>
      <c r="EYI18"/>
      <c r="EYJ18"/>
      <c r="EYK18"/>
      <c r="EYL18"/>
      <c r="EYM18"/>
      <c r="EYN18"/>
      <c r="EYO18"/>
      <c r="EYP18"/>
      <c r="EYQ18"/>
      <c r="EYR18"/>
      <c r="EYS18"/>
      <c r="EYT18"/>
      <c r="EYU18"/>
      <c r="EYV18"/>
      <c r="EYW18"/>
      <c r="EYX18"/>
      <c r="EYY18"/>
      <c r="EYZ18"/>
      <c r="EZA18"/>
      <c r="EZB18"/>
      <c r="EZC18"/>
      <c r="EZD18"/>
      <c r="EZE18"/>
      <c r="EZF18"/>
      <c r="EZG18"/>
      <c r="EZH18"/>
      <c r="EZI18"/>
      <c r="EZJ18"/>
      <c r="EZK18"/>
      <c r="EZL18"/>
      <c r="EZM18"/>
      <c r="EZN18"/>
      <c r="EZO18"/>
      <c r="EZP18"/>
      <c r="EZQ18"/>
      <c r="EZR18"/>
      <c r="EZS18"/>
      <c r="EZT18"/>
      <c r="EZU18"/>
      <c r="EZV18"/>
      <c r="EZW18"/>
      <c r="EZX18"/>
      <c r="EZY18"/>
      <c r="EZZ18"/>
      <c r="FAA18"/>
      <c r="FAB18"/>
      <c r="FAC18"/>
      <c r="FAD18"/>
      <c r="FAE18"/>
      <c r="FAF18"/>
      <c r="FAG18"/>
      <c r="FAH18"/>
      <c r="FAI18"/>
      <c r="FAJ18"/>
      <c r="FAK18"/>
      <c r="FAL18"/>
      <c r="FAM18"/>
      <c r="FAN18"/>
      <c r="FAO18"/>
      <c r="FAP18"/>
      <c r="FAQ18"/>
      <c r="FAR18"/>
      <c r="FAS18"/>
      <c r="FAT18"/>
      <c r="FAU18"/>
      <c r="FAV18"/>
      <c r="FAW18"/>
      <c r="FAX18"/>
      <c r="FAY18"/>
      <c r="FAZ18"/>
      <c r="FBA18"/>
      <c r="FBB18"/>
      <c r="FBC18"/>
      <c r="FBD18"/>
      <c r="FBE18"/>
      <c r="FBF18"/>
      <c r="FBG18"/>
      <c r="FBH18"/>
      <c r="FBI18"/>
      <c r="FBJ18"/>
      <c r="FBK18"/>
      <c r="FBL18"/>
      <c r="FBM18"/>
      <c r="FBN18"/>
      <c r="FBO18"/>
      <c r="FBP18"/>
      <c r="FBQ18"/>
      <c r="FBR18"/>
      <c r="FBS18"/>
      <c r="FBT18"/>
      <c r="FBU18"/>
      <c r="FBV18"/>
      <c r="FBW18"/>
      <c r="FBX18"/>
      <c r="FBY18"/>
      <c r="FBZ18"/>
      <c r="FCA18"/>
      <c r="FCB18"/>
      <c r="FCC18"/>
      <c r="FCD18"/>
      <c r="FCE18"/>
      <c r="FCF18"/>
      <c r="FCG18"/>
      <c r="FCH18"/>
      <c r="FCI18"/>
      <c r="FCJ18"/>
      <c r="FCK18"/>
      <c r="FCL18"/>
      <c r="FCM18"/>
      <c r="FCN18"/>
      <c r="FCO18"/>
      <c r="FCP18"/>
      <c r="FCQ18"/>
      <c r="FCR18"/>
      <c r="FCS18"/>
      <c r="FCT18"/>
      <c r="FCU18"/>
      <c r="FCV18"/>
      <c r="FCW18"/>
      <c r="FCX18"/>
      <c r="FCY18"/>
      <c r="FCZ18"/>
      <c r="FDA18"/>
      <c r="FDB18"/>
      <c r="FDC18"/>
      <c r="FDD18"/>
      <c r="FDE18"/>
      <c r="FDF18"/>
      <c r="FDG18"/>
      <c r="FDH18"/>
      <c r="FDI18"/>
      <c r="FDJ18"/>
      <c r="FDK18"/>
      <c r="FDL18"/>
      <c r="FDM18"/>
      <c r="FDN18"/>
      <c r="FDO18"/>
      <c r="FDP18"/>
      <c r="FDQ18"/>
      <c r="FDR18"/>
      <c r="FDS18"/>
      <c r="FDT18"/>
      <c r="FDU18"/>
      <c r="FDV18"/>
      <c r="FDW18"/>
      <c r="FDX18"/>
      <c r="FDY18"/>
      <c r="FDZ18"/>
      <c r="FEA18"/>
      <c r="FEB18"/>
      <c r="FEC18"/>
      <c r="FED18"/>
      <c r="FEE18"/>
      <c r="FEF18"/>
      <c r="FEG18"/>
      <c r="FEH18"/>
      <c r="FEI18"/>
      <c r="FEJ18"/>
      <c r="FEK18"/>
      <c r="FEL18"/>
      <c r="FEM18"/>
      <c r="FEN18"/>
      <c r="FEO18"/>
      <c r="FEP18"/>
      <c r="FEQ18"/>
      <c r="FER18"/>
      <c r="FES18"/>
      <c r="FET18"/>
      <c r="FEU18"/>
      <c r="FEV18"/>
      <c r="FEW18"/>
      <c r="FEX18"/>
      <c r="FEY18"/>
      <c r="FEZ18"/>
      <c r="FFA18"/>
      <c r="FFB18"/>
      <c r="FFC18"/>
      <c r="FFD18"/>
      <c r="FFE18"/>
      <c r="FFF18"/>
      <c r="FFG18"/>
      <c r="FFH18"/>
      <c r="FFI18"/>
      <c r="FFJ18"/>
      <c r="FFK18"/>
      <c r="FFL18"/>
      <c r="FFM18"/>
      <c r="FFN18"/>
      <c r="FFO18"/>
      <c r="FFP18"/>
      <c r="FFQ18"/>
      <c r="FFR18"/>
      <c r="FFS18"/>
      <c r="FFT18"/>
      <c r="FFU18"/>
      <c r="FFV18"/>
      <c r="FFW18"/>
      <c r="FFX18"/>
      <c r="FFY18"/>
      <c r="FFZ18"/>
      <c r="FGA18"/>
      <c r="FGB18"/>
      <c r="FGC18"/>
      <c r="FGD18"/>
      <c r="FGE18"/>
      <c r="FGF18"/>
      <c r="FGG18"/>
      <c r="FGH18"/>
      <c r="FGI18"/>
      <c r="FGJ18"/>
      <c r="FGK18"/>
      <c r="FGL18"/>
      <c r="FGM18"/>
      <c r="FGN18"/>
      <c r="FGO18"/>
      <c r="FGP18"/>
      <c r="FGQ18"/>
      <c r="FGR18"/>
      <c r="FGS18"/>
      <c r="FGT18"/>
      <c r="FGU18"/>
      <c r="FGV18"/>
      <c r="FGW18"/>
      <c r="FGX18"/>
      <c r="FGY18"/>
      <c r="FGZ18"/>
      <c r="FHA18"/>
      <c r="FHB18"/>
      <c r="FHC18"/>
      <c r="FHD18"/>
      <c r="FHE18"/>
      <c r="FHF18"/>
      <c r="FHG18"/>
      <c r="FHH18"/>
      <c r="FHI18"/>
      <c r="FHJ18"/>
      <c r="FHK18"/>
      <c r="FHL18"/>
      <c r="FHM18"/>
      <c r="FHN18"/>
      <c r="FHO18"/>
      <c r="FHP18"/>
      <c r="FHQ18"/>
      <c r="FHR18"/>
      <c r="FHS18"/>
      <c r="FHT18"/>
      <c r="FHU18"/>
      <c r="FHV18"/>
      <c r="FHW18"/>
      <c r="FHX18"/>
      <c r="FHY18"/>
      <c r="FHZ18"/>
      <c r="FIA18"/>
      <c r="FIB18"/>
      <c r="FIC18"/>
      <c r="FID18"/>
      <c r="FIE18"/>
      <c r="FIF18"/>
      <c r="FIG18"/>
      <c r="FIH18"/>
      <c r="FII18"/>
      <c r="FIJ18"/>
      <c r="FIK18"/>
      <c r="FIL18"/>
      <c r="FIM18"/>
      <c r="FIN18"/>
      <c r="FIO18"/>
      <c r="FIP18"/>
      <c r="FIQ18"/>
      <c r="FIR18"/>
      <c r="FIS18"/>
      <c r="FIT18"/>
      <c r="FIU18"/>
      <c r="FIV18"/>
      <c r="FIW18"/>
      <c r="FIX18"/>
      <c r="FIY18"/>
      <c r="FIZ18"/>
      <c r="FJA18"/>
      <c r="FJB18"/>
      <c r="FJC18"/>
      <c r="FJD18"/>
      <c r="FJE18"/>
      <c r="FJF18"/>
      <c r="FJG18"/>
      <c r="FJH18"/>
      <c r="FJI18"/>
      <c r="FJJ18"/>
      <c r="FJK18"/>
      <c r="FJL18"/>
      <c r="FJM18"/>
      <c r="FJN18"/>
      <c r="FJO18"/>
      <c r="FJP18"/>
      <c r="FJQ18"/>
      <c r="FJR18"/>
      <c r="FJS18"/>
      <c r="FJT18"/>
      <c r="FJU18"/>
      <c r="FJV18"/>
      <c r="FJW18"/>
      <c r="FJX18"/>
      <c r="FJY18"/>
      <c r="FJZ18"/>
      <c r="FKA18"/>
      <c r="FKB18"/>
      <c r="FKC18"/>
      <c r="FKD18"/>
      <c r="FKE18"/>
      <c r="FKF18"/>
      <c r="FKG18"/>
      <c r="FKH18"/>
      <c r="FKI18"/>
      <c r="FKJ18"/>
      <c r="FKK18"/>
      <c r="FKL18"/>
      <c r="FKM18"/>
      <c r="FKN18"/>
      <c r="FKO18"/>
      <c r="FKP18"/>
      <c r="FKQ18"/>
      <c r="FKR18"/>
      <c r="FKS18"/>
      <c r="FKT18"/>
      <c r="FKU18"/>
      <c r="FKV18"/>
      <c r="FKW18"/>
      <c r="FKX18"/>
      <c r="FKY18"/>
      <c r="FKZ18"/>
      <c r="FLA18"/>
      <c r="FLB18"/>
      <c r="FLC18"/>
      <c r="FLD18"/>
      <c r="FLE18"/>
      <c r="FLF18"/>
      <c r="FLG18"/>
      <c r="FLH18"/>
      <c r="FLI18"/>
      <c r="FLJ18"/>
      <c r="FLK18"/>
      <c r="FLL18"/>
      <c r="FLM18"/>
      <c r="FLN18"/>
      <c r="FLO18"/>
      <c r="FLP18"/>
      <c r="FLQ18"/>
      <c r="FLR18"/>
      <c r="FLS18"/>
      <c r="FLT18"/>
      <c r="FLU18"/>
      <c r="FLV18"/>
      <c r="FLW18"/>
      <c r="FLX18"/>
      <c r="FLY18"/>
      <c r="FLZ18"/>
      <c r="FMA18"/>
      <c r="FMB18"/>
      <c r="FMC18"/>
      <c r="FMD18"/>
      <c r="FME18"/>
      <c r="FMF18"/>
      <c r="FMG18"/>
      <c r="FMH18"/>
      <c r="FMI18"/>
      <c r="FMJ18"/>
      <c r="FMK18"/>
      <c r="FML18"/>
      <c r="FMM18"/>
      <c r="FMN18"/>
      <c r="FMO18"/>
      <c r="FMP18"/>
      <c r="FMQ18"/>
      <c r="FMR18"/>
      <c r="FMS18"/>
      <c r="FMT18"/>
      <c r="FMU18"/>
      <c r="FMV18"/>
      <c r="FMW18"/>
      <c r="FMX18"/>
      <c r="FMY18"/>
      <c r="FMZ18"/>
      <c r="FNA18"/>
      <c r="FNB18"/>
      <c r="FNC18"/>
      <c r="FND18"/>
      <c r="FNE18"/>
      <c r="FNF18"/>
      <c r="FNG18"/>
      <c r="FNH18"/>
      <c r="FNI18"/>
      <c r="FNJ18"/>
      <c r="FNK18"/>
      <c r="FNL18"/>
      <c r="FNM18"/>
      <c r="FNN18"/>
      <c r="FNO18"/>
      <c r="FNP18"/>
      <c r="FNQ18"/>
      <c r="FNR18"/>
      <c r="FNS18"/>
      <c r="FNT18"/>
      <c r="FNU18"/>
      <c r="FNV18"/>
      <c r="FNW18"/>
      <c r="FNX18"/>
      <c r="FNY18"/>
      <c r="FNZ18"/>
      <c r="FOA18"/>
      <c r="FOB18"/>
      <c r="FOC18"/>
      <c r="FOD18"/>
      <c r="FOE18"/>
      <c r="FOF18"/>
      <c r="FOG18"/>
      <c r="FOH18"/>
      <c r="FOI18"/>
      <c r="FOJ18"/>
      <c r="FOK18"/>
      <c r="FOL18"/>
      <c r="FOM18"/>
      <c r="FON18"/>
      <c r="FOO18"/>
      <c r="FOP18"/>
      <c r="FOQ18"/>
      <c r="FOR18"/>
      <c r="FOS18"/>
      <c r="FOT18"/>
      <c r="FOU18"/>
      <c r="FOV18"/>
      <c r="FOW18"/>
      <c r="FOX18"/>
      <c r="FOY18"/>
      <c r="FOZ18"/>
      <c r="FPA18"/>
      <c r="FPB18"/>
      <c r="FPC18"/>
      <c r="FPD18"/>
      <c r="FPE18"/>
      <c r="FPF18"/>
      <c r="FPG18"/>
      <c r="FPH18"/>
      <c r="FPI18"/>
      <c r="FPJ18"/>
      <c r="FPK18"/>
      <c r="FPL18"/>
      <c r="FPM18"/>
      <c r="FPN18"/>
      <c r="FPO18"/>
      <c r="FPP18"/>
      <c r="FPQ18"/>
      <c r="FPR18"/>
      <c r="FPS18"/>
      <c r="FPT18"/>
      <c r="FPU18"/>
      <c r="FPV18"/>
      <c r="FPW18"/>
      <c r="FPX18"/>
      <c r="FPY18"/>
      <c r="FPZ18"/>
      <c r="FQA18"/>
      <c r="FQB18"/>
      <c r="FQC18"/>
      <c r="FQD18"/>
      <c r="FQE18"/>
      <c r="FQF18"/>
      <c r="FQG18"/>
      <c r="FQH18"/>
      <c r="FQI18"/>
      <c r="FQJ18"/>
      <c r="FQK18"/>
      <c r="FQL18"/>
      <c r="FQM18"/>
      <c r="FQN18"/>
      <c r="FQO18"/>
      <c r="FQP18"/>
      <c r="FQQ18"/>
      <c r="FQR18"/>
      <c r="FQS18"/>
      <c r="FQT18"/>
      <c r="FQU18"/>
      <c r="FQV18"/>
      <c r="FQW18"/>
      <c r="FQX18"/>
      <c r="FQY18"/>
      <c r="FQZ18"/>
      <c r="FRA18"/>
      <c r="FRB18"/>
      <c r="FRC18"/>
      <c r="FRD18"/>
      <c r="FRE18"/>
      <c r="FRF18"/>
      <c r="FRG18"/>
      <c r="FRH18"/>
      <c r="FRI18"/>
      <c r="FRJ18"/>
      <c r="FRK18"/>
      <c r="FRL18"/>
      <c r="FRM18"/>
      <c r="FRN18"/>
      <c r="FRO18"/>
      <c r="FRP18"/>
      <c r="FRQ18"/>
      <c r="FRR18"/>
      <c r="FRS18"/>
      <c r="FRT18"/>
      <c r="FRU18"/>
      <c r="FRV18"/>
      <c r="FRW18"/>
      <c r="FRX18"/>
      <c r="FRY18"/>
      <c r="FRZ18"/>
      <c r="FSA18"/>
      <c r="FSB18"/>
      <c r="FSC18"/>
      <c r="FSD18"/>
      <c r="FSE18"/>
      <c r="FSF18"/>
      <c r="FSG18"/>
      <c r="FSH18"/>
      <c r="FSI18"/>
      <c r="FSJ18"/>
      <c r="FSK18"/>
      <c r="FSL18"/>
      <c r="FSM18"/>
      <c r="FSN18"/>
      <c r="FSO18"/>
      <c r="FSP18"/>
      <c r="FSQ18"/>
      <c r="FSR18"/>
      <c r="FSS18"/>
      <c r="FST18"/>
      <c r="FSU18"/>
      <c r="FSV18"/>
      <c r="FSW18"/>
      <c r="FSX18"/>
      <c r="FSY18"/>
      <c r="FSZ18"/>
      <c r="FTA18"/>
      <c r="FTB18"/>
      <c r="FTC18"/>
      <c r="FTD18"/>
      <c r="FTE18"/>
      <c r="FTF18"/>
      <c r="FTG18"/>
      <c r="FTH18"/>
      <c r="FTI18"/>
      <c r="FTJ18"/>
      <c r="FTK18"/>
      <c r="FTL18"/>
      <c r="FTM18"/>
      <c r="FTN18"/>
      <c r="FTO18"/>
      <c r="FTP18"/>
      <c r="FTQ18"/>
      <c r="FTR18"/>
      <c r="FTS18"/>
      <c r="FTT18"/>
      <c r="FTU18"/>
      <c r="FTV18"/>
      <c r="FTW18"/>
      <c r="FTX18"/>
      <c r="FTY18"/>
      <c r="FTZ18"/>
      <c r="FUA18"/>
      <c r="FUB18"/>
      <c r="FUC18"/>
      <c r="FUD18"/>
      <c r="FUE18"/>
      <c r="FUF18"/>
      <c r="FUG18"/>
      <c r="FUH18"/>
      <c r="FUI18"/>
      <c r="FUJ18"/>
      <c r="FUK18"/>
      <c r="FUL18"/>
      <c r="FUM18"/>
      <c r="FUN18"/>
      <c r="FUO18"/>
      <c r="FUP18"/>
      <c r="FUQ18"/>
      <c r="FUR18"/>
      <c r="FUS18"/>
      <c r="FUT18"/>
      <c r="FUU18"/>
      <c r="FUV18"/>
      <c r="FUW18"/>
      <c r="FUX18"/>
      <c r="FUY18"/>
      <c r="FUZ18"/>
      <c r="FVA18"/>
      <c r="FVB18"/>
      <c r="FVC18"/>
      <c r="FVD18"/>
      <c r="FVE18"/>
      <c r="FVF18"/>
      <c r="FVG18"/>
      <c r="FVH18"/>
      <c r="FVI18"/>
      <c r="FVJ18"/>
      <c r="FVK18"/>
      <c r="FVL18"/>
      <c r="FVM18"/>
      <c r="FVN18"/>
      <c r="FVO18"/>
      <c r="FVP18"/>
      <c r="FVQ18"/>
      <c r="FVR18"/>
      <c r="FVS18"/>
      <c r="FVT18"/>
      <c r="FVU18"/>
      <c r="FVV18"/>
      <c r="FVW18"/>
      <c r="FVX18"/>
      <c r="FVY18"/>
      <c r="FVZ18"/>
      <c r="FWA18"/>
      <c r="FWB18"/>
      <c r="FWC18"/>
      <c r="FWD18"/>
      <c r="FWE18"/>
      <c r="FWF18"/>
      <c r="FWG18"/>
      <c r="FWH18"/>
      <c r="FWI18"/>
      <c r="FWJ18"/>
      <c r="FWK18"/>
      <c r="FWL18"/>
      <c r="FWM18"/>
      <c r="FWN18"/>
      <c r="FWO18"/>
      <c r="FWP18"/>
      <c r="FWQ18"/>
      <c r="FWR18"/>
      <c r="FWS18"/>
      <c r="FWT18"/>
      <c r="FWU18"/>
      <c r="FWV18"/>
      <c r="FWW18"/>
      <c r="FWX18"/>
      <c r="FWY18"/>
      <c r="FWZ18"/>
      <c r="FXA18"/>
      <c r="FXB18"/>
      <c r="FXC18"/>
      <c r="FXD18"/>
      <c r="FXE18"/>
      <c r="FXF18"/>
      <c r="FXG18"/>
      <c r="FXH18"/>
      <c r="FXI18"/>
      <c r="FXJ18"/>
      <c r="FXK18"/>
      <c r="FXL18"/>
      <c r="FXM18"/>
      <c r="FXN18"/>
      <c r="FXO18"/>
      <c r="FXP18"/>
      <c r="FXQ18"/>
      <c r="FXR18"/>
      <c r="FXS18"/>
      <c r="FXT18"/>
      <c r="FXU18"/>
      <c r="FXV18"/>
      <c r="FXW18"/>
      <c r="FXX18"/>
      <c r="FXY18"/>
      <c r="FXZ18"/>
      <c r="FYA18"/>
      <c r="FYB18"/>
      <c r="FYC18"/>
      <c r="FYD18"/>
      <c r="FYE18"/>
      <c r="FYF18"/>
      <c r="FYG18"/>
      <c r="FYH18"/>
      <c r="FYI18"/>
      <c r="FYJ18"/>
      <c r="FYK18"/>
      <c r="FYL18"/>
      <c r="FYM18"/>
      <c r="FYN18"/>
      <c r="FYO18"/>
      <c r="FYP18"/>
      <c r="FYQ18"/>
      <c r="FYR18"/>
      <c r="FYS18"/>
      <c r="FYT18"/>
      <c r="FYU18"/>
      <c r="FYV18"/>
      <c r="FYW18"/>
      <c r="FYX18"/>
      <c r="FYY18"/>
      <c r="FYZ18"/>
      <c r="FZA18"/>
      <c r="FZB18"/>
      <c r="FZC18"/>
      <c r="FZD18"/>
      <c r="FZE18"/>
      <c r="FZF18"/>
      <c r="FZG18"/>
      <c r="FZH18"/>
      <c r="FZI18"/>
      <c r="FZJ18"/>
      <c r="FZK18"/>
      <c r="FZL18"/>
      <c r="FZM18"/>
      <c r="FZN18"/>
      <c r="FZO18"/>
      <c r="FZP18"/>
      <c r="FZQ18"/>
      <c r="FZR18"/>
      <c r="FZS18"/>
      <c r="FZT18"/>
      <c r="FZU18"/>
      <c r="FZV18"/>
      <c r="FZW18"/>
      <c r="FZX18"/>
      <c r="FZY18"/>
      <c r="FZZ18"/>
      <c r="GAA18"/>
      <c r="GAB18"/>
      <c r="GAC18"/>
      <c r="GAD18"/>
      <c r="GAE18"/>
      <c r="GAF18"/>
      <c r="GAG18"/>
      <c r="GAH18"/>
      <c r="GAI18"/>
      <c r="GAJ18"/>
      <c r="GAK18"/>
      <c r="GAL18"/>
      <c r="GAM18"/>
      <c r="GAN18"/>
      <c r="GAO18"/>
      <c r="GAP18"/>
      <c r="GAQ18"/>
      <c r="GAR18"/>
      <c r="GAS18"/>
      <c r="GAT18"/>
      <c r="GAU18"/>
      <c r="GAV18"/>
      <c r="GAW18"/>
      <c r="GAX18"/>
      <c r="GAY18"/>
      <c r="GAZ18"/>
      <c r="GBA18"/>
      <c r="GBB18"/>
      <c r="GBC18"/>
      <c r="GBD18"/>
      <c r="GBE18"/>
      <c r="GBF18"/>
      <c r="GBG18"/>
      <c r="GBH18"/>
      <c r="GBI18"/>
      <c r="GBJ18"/>
      <c r="GBK18"/>
      <c r="GBL18"/>
      <c r="GBM18"/>
      <c r="GBN18"/>
      <c r="GBO18"/>
      <c r="GBP18"/>
      <c r="GBQ18"/>
      <c r="GBR18"/>
      <c r="GBS18"/>
      <c r="GBT18"/>
      <c r="GBU18"/>
      <c r="GBV18"/>
      <c r="GBW18"/>
      <c r="GBX18"/>
      <c r="GBY18"/>
      <c r="GBZ18"/>
      <c r="GCA18"/>
      <c r="GCB18"/>
      <c r="GCC18"/>
      <c r="GCD18"/>
      <c r="GCE18"/>
      <c r="GCF18"/>
      <c r="GCG18"/>
      <c r="GCH18"/>
      <c r="GCI18"/>
      <c r="GCJ18"/>
      <c r="GCK18"/>
      <c r="GCL18"/>
      <c r="GCM18"/>
      <c r="GCN18"/>
      <c r="GCO18"/>
      <c r="GCP18"/>
      <c r="GCQ18"/>
      <c r="GCR18"/>
      <c r="GCS18"/>
      <c r="GCT18"/>
      <c r="GCU18"/>
      <c r="GCV18"/>
      <c r="GCW18"/>
      <c r="GCX18"/>
      <c r="GCY18"/>
      <c r="GCZ18"/>
      <c r="GDA18"/>
      <c r="GDB18"/>
      <c r="GDC18"/>
      <c r="GDD18"/>
      <c r="GDE18"/>
      <c r="GDF18"/>
      <c r="GDG18"/>
      <c r="GDH18"/>
      <c r="GDI18"/>
      <c r="GDJ18"/>
      <c r="GDK18"/>
      <c r="GDL18"/>
      <c r="GDM18"/>
      <c r="GDN18"/>
      <c r="GDO18"/>
      <c r="GDP18"/>
      <c r="GDQ18"/>
      <c r="GDR18"/>
      <c r="GDS18"/>
      <c r="GDT18"/>
      <c r="GDU18"/>
      <c r="GDV18"/>
      <c r="GDW18"/>
      <c r="GDX18"/>
      <c r="GDY18"/>
      <c r="GDZ18"/>
      <c r="GEA18"/>
      <c r="GEB18"/>
      <c r="GEC18"/>
      <c r="GED18"/>
      <c r="GEE18"/>
      <c r="GEF18"/>
      <c r="GEG18"/>
      <c r="GEH18"/>
      <c r="GEI18"/>
      <c r="GEJ18"/>
      <c r="GEK18"/>
      <c r="GEL18"/>
      <c r="GEM18"/>
      <c r="GEN18"/>
      <c r="GEO18"/>
      <c r="GEP18"/>
      <c r="GEQ18"/>
      <c r="GER18"/>
      <c r="GES18"/>
      <c r="GET18"/>
      <c r="GEU18"/>
      <c r="GEV18"/>
      <c r="GEW18"/>
      <c r="GEX18"/>
      <c r="GEY18"/>
      <c r="GEZ18"/>
      <c r="GFA18"/>
      <c r="GFB18"/>
      <c r="GFC18"/>
      <c r="GFD18"/>
      <c r="GFE18"/>
      <c r="GFF18"/>
      <c r="GFG18"/>
      <c r="GFH18"/>
      <c r="GFI18"/>
      <c r="GFJ18"/>
      <c r="GFK18"/>
      <c r="GFL18"/>
      <c r="GFM18"/>
      <c r="GFN18"/>
      <c r="GFO18"/>
      <c r="GFP18"/>
      <c r="GFQ18"/>
      <c r="GFR18"/>
      <c r="GFS18"/>
      <c r="GFT18"/>
      <c r="GFU18"/>
      <c r="GFV18"/>
      <c r="GFW18"/>
      <c r="GFX18"/>
      <c r="GFY18"/>
      <c r="GFZ18"/>
      <c r="GGA18"/>
      <c r="GGB18"/>
      <c r="GGC18"/>
      <c r="GGD18"/>
      <c r="GGE18"/>
      <c r="GGF18"/>
      <c r="GGG18"/>
      <c r="GGH18"/>
      <c r="GGI18"/>
      <c r="GGJ18"/>
      <c r="GGK18"/>
      <c r="GGL18"/>
      <c r="GGM18"/>
      <c r="GGN18"/>
      <c r="GGO18"/>
      <c r="GGP18"/>
      <c r="GGQ18"/>
      <c r="GGR18"/>
      <c r="GGS18"/>
      <c r="GGT18"/>
      <c r="GGU18"/>
      <c r="GGV18"/>
      <c r="GGW18"/>
      <c r="GGX18"/>
      <c r="GGY18"/>
      <c r="GGZ18"/>
      <c r="GHA18"/>
      <c r="GHB18"/>
      <c r="GHC18"/>
      <c r="GHD18"/>
      <c r="GHE18"/>
      <c r="GHF18"/>
      <c r="GHG18"/>
      <c r="GHH18"/>
      <c r="GHI18"/>
      <c r="GHJ18"/>
      <c r="GHK18"/>
      <c r="GHL18"/>
      <c r="GHM18"/>
      <c r="GHN18"/>
      <c r="GHO18"/>
      <c r="GHP18"/>
      <c r="GHQ18"/>
      <c r="GHR18"/>
      <c r="GHS18"/>
      <c r="GHT18"/>
      <c r="GHU18"/>
      <c r="GHV18"/>
      <c r="GHW18"/>
      <c r="GHX18"/>
      <c r="GHY18"/>
      <c r="GHZ18"/>
      <c r="GIA18"/>
      <c r="GIB18"/>
      <c r="GIC18"/>
      <c r="GID18"/>
      <c r="GIE18"/>
      <c r="GIF18"/>
      <c r="GIG18"/>
      <c r="GIH18"/>
      <c r="GII18"/>
      <c r="GIJ18"/>
      <c r="GIK18"/>
      <c r="GIL18"/>
      <c r="GIM18"/>
      <c r="GIN18"/>
      <c r="GIO18"/>
      <c r="GIP18"/>
      <c r="GIQ18"/>
      <c r="GIR18"/>
      <c r="GIS18"/>
      <c r="GIT18"/>
      <c r="GIU18"/>
      <c r="GIV18"/>
      <c r="GIW18"/>
      <c r="GIX18"/>
      <c r="GIY18"/>
      <c r="GIZ18"/>
      <c r="GJA18"/>
      <c r="GJB18"/>
      <c r="GJC18"/>
      <c r="GJD18"/>
      <c r="GJE18"/>
      <c r="GJF18"/>
      <c r="GJG18"/>
      <c r="GJH18"/>
      <c r="GJI18"/>
      <c r="GJJ18"/>
      <c r="GJK18"/>
      <c r="GJL18"/>
      <c r="GJM18"/>
      <c r="GJN18"/>
      <c r="GJO18"/>
      <c r="GJP18"/>
      <c r="GJQ18"/>
      <c r="GJR18"/>
      <c r="GJS18"/>
      <c r="GJT18"/>
      <c r="GJU18"/>
      <c r="GJV18"/>
      <c r="GJW18"/>
      <c r="GJX18"/>
      <c r="GJY18"/>
      <c r="GJZ18"/>
      <c r="GKA18"/>
      <c r="GKB18"/>
      <c r="GKC18"/>
      <c r="GKD18"/>
      <c r="GKE18"/>
      <c r="GKF18"/>
      <c r="GKG18"/>
      <c r="GKH18"/>
      <c r="GKI18"/>
      <c r="GKJ18"/>
      <c r="GKK18"/>
      <c r="GKL18"/>
      <c r="GKM18"/>
      <c r="GKN18"/>
      <c r="GKO18"/>
      <c r="GKP18"/>
      <c r="GKQ18"/>
      <c r="GKR18"/>
      <c r="GKS18"/>
      <c r="GKT18"/>
      <c r="GKU18"/>
      <c r="GKV18"/>
      <c r="GKW18"/>
      <c r="GKX18"/>
      <c r="GKY18"/>
      <c r="GKZ18"/>
      <c r="GLA18"/>
      <c r="GLB18"/>
      <c r="GLC18"/>
      <c r="GLD18"/>
      <c r="GLE18"/>
      <c r="GLF18"/>
      <c r="GLG18"/>
      <c r="GLH18"/>
      <c r="GLI18"/>
      <c r="GLJ18"/>
      <c r="GLK18"/>
      <c r="GLL18"/>
      <c r="GLM18"/>
      <c r="GLN18"/>
      <c r="GLO18"/>
      <c r="GLP18"/>
      <c r="GLQ18"/>
      <c r="GLR18"/>
      <c r="GLS18"/>
      <c r="GLT18"/>
      <c r="GLU18"/>
      <c r="GLV18"/>
      <c r="GLW18"/>
      <c r="GLX18"/>
      <c r="GLY18"/>
      <c r="GLZ18"/>
      <c r="GMA18"/>
      <c r="GMB18"/>
      <c r="GMC18"/>
      <c r="GMD18"/>
      <c r="GME18"/>
      <c r="GMF18"/>
      <c r="GMG18"/>
      <c r="GMH18"/>
      <c r="GMI18"/>
      <c r="GMJ18"/>
      <c r="GMK18"/>
      <c r="GML18"/>
      <c r="GMM18"/>
      <c r="GMN18"/>
      <c r="GMO18"/>
      <c r="GMP18"/>
      <c r="GMQ18"/>
      <c r="GMR18"/>
      <c r="GMS18"/>
      <c r="GMT18"/>
      <c r="GMU18"/>
      <c r="GMV18"/>
      <c r="GMW18"/>
      <c r="GMX18"/>
      <c r="GMY18"/>
      <c r="GMZ18"/>
      <c r="GNA18"/>
      <c r="GNB18"/>
      <c r="GNC18"/>
      <c r="GND18"/>
      <c r="GNE18"/>
      <c r="GNF18"/>
      <c r="GNG18"/>
      <c r="GNH18"/>
      <c r="GNI18"/>
      <c r="GNJ18"/>
      <c r="GNK18"/>
      <c r="GNL18"/>
      <c r="GNM18"/>
      <c r="GNN18"/>
      <c r="GNO18"/>
      <c r="GNP18"/>
      <c r="GNQ18"/>
      <c r="GNR18"/>
      <c r="GNS18"/>
      <c r="GNT18"/>
      <c r="GNU18"/>
      <c r="GNV18"/>
      <c r="GNW18"/>
      <c r="GNX18"/>
      <c r="GNY18"/>
      <c r="GNZ18"/>
      <c r="GOA18"/>
      <c r="GOB18"/>
      <c r="GOC18"/>
      <c r="GOD18"/>
      <c r="GOE18"/>
      <c r="GOF18"/>
      <c r="GOG18"/>
      <c r="GOH18"/>
      <c r="GOI18"/>
      <c r="GOJ18"/>
      <c r="GOK18"/>
      <c r="GOL18"/>
      <c r="GOM18"/>
      <c r="GON18"/>
      <c r="GOO18"/>
      <c r="GOP18"/>
      <c r="GOQ18"/>
      <c r="GOR18"/>
      <c r="GOS18"/>
      <c r="GOT18"/>
      <c r="GOU18"/>
      <c r="GOV18"/>
      <c r="GOW18"/>
      <c r="GOX18"/>
      <c r="GOY18"/>
      <c r="GOZ18"/>
      <c r="GPA18"/>
      <c r="GPB18"/>
      <c r="GPC18"/>
      <c r="GPD18"/>
      <c r="GPE18"/>
      <c r="GPF18"/>
      <c r="GPG18"/>
      <c r="GPH18"/>
      <c r="GPI18"/>
      <c r="GPJ18"/>
      <c r="GPK18"/>
      <c r="GPL18"/>
      <c r="GPM18"/>
      <c r="GPN18"/>
      <c r="GPO18"/>
      <c r="GPP18"/>
      <c r="GPQ18"/>
      <c r="GPR18"/>
      <c r="GPS18"/>
      <c r="GPT18"/>
      <c r="GPU18"/>
      <c r="GPV18"/>
      <c r="GPW18"/>
      <c r="GPX18"/>
      <c r="GPY18"/>
      <c r="GPZ18"/>
      <c r="GQA18"/>
      <c r="GQB18"/>
      <c r="GQC18"/>
      <c r="GQD18"/>
      <c r="GQE18"/>
      <c r="GQF18"/>
      <c r="GQG18"/>
      <c r="GQH18"/>
      <c r="GQI18"/>
      <c r="GQJ18"/>
      <c r="GQK18"/>
      <c r="GQL18"/>
      <c r="GQM18"/>
      <c r="GQN18"/>
      <c r="GQO18"/>
      <c r="GQP18"/>
      <c r="GQQ18"/>
      <c r="GQR18"/>
      <c r="GQS18"/>
      <c r="GQT18"/>
      <c r="GQU18"/>
      <c r="GQV18"/>
      <c r="GQW18"/>
      <c r="GQX18"/>
      <c r="GQY18"/>
      <c r="GQZ18"/>
      <c r="GRA18"/>
      <c r="GRB18"/>
      <c r="GRC18"/>
      <c r="GRD18"/>
      <c r="GRE18"/>
      <c r="GRF18"/>
      <c r="GRG18"/>
      <c r="GRH18"/>
      <c r="GRI18"/>
      <c r="GRJ18"/>
      <c r="GRK18"/>
      <c r="GRL18"/>
      <c r="GRM18"/>
      <c r="GRN18"/>
      <c r="GRO18"/>
      <c r="GRP18"/>
      <c r="GRQ18"/>
      <c r="GRR18"/>
      <c r="GRS18"/>
      <c r="GRT18"/>
      <c r="GRU18"/>
      <c r="GRV18"/>
      <c r="GRW18"/>
      <c r="GRX18"/>
      <c r="GRY18"/>
      <c r="GRZ18"/>
      <c r="GSA18"/>
      <c r="GSB18"/>
      <c r="GSC18"/>
      <c r="GSD18"/>
      <c r="GSE18"/>
      <c r="GSF18"/>
      <c r="GSG18"/>
      <c r="GSH18"/>
      <c r="GSI18"/>
      <c r="GSJ18"/>
      <c r="GSK18"/>
      <c r="GSL18"/>
      <c r="GSM18"/>
      <c r="GSN18"/>
      <c r="GSO18"/>
      <c r="GSP18"/>
      <c r="GSQ18"/>
      <c r="GSR18"/>
      <c r="GSS18"/>
      <c r="GST18"/>
      <c r="GSU18"/>
      <c r="GSV18"/>
      <c r="GSW18"/>
      <c r="GSX18"/>
      <c r="GSY18"/>
      <c r="GSZ18"/>
      <c r="GTA18"/>
      <c r="GTB18"/>
      <c r="GTC18"/>
      <c r="GTD18"/>
      <c r="GTE18"/>
      <c r="GTF18"/>
      <c r="GTG18"/>
      <c r="GTH18"/>
      <c r="GTI18"/>
      <c r="GTJ18"/>
      <c r="GTK18"/>
      <c r="GTL18"/>
      <c r="GTM18"/>
      <c r="GTN18"/>
      <c r="GTO18"/>
      <c r="GTP18"/>
      <c r="GTQ18"/>
      <c r="GTR18"/>
      <c r="GTS18"/>
      <c r="GTT18"/>
      <c r="GTU18"/>
      <c r="GTV18"/>
      <c r="GTW18"/>
      <c r="GTX18"/>
      <c r="GTY18"/>
      <c r="GTZ18"/>
      <c r="GUA18"/>
      <c r="GUB18"/>
      <c r="GUC18"/>
      <c r="GUD18"/>
      <c r="GUE18"/>
      <c r="GUF18"/>
      <c r="GUG18"/>
      <c r="GUH18"/>
      <c r="GUI18"/>
      <c r="GUJ18"/>
      <c r="GUK18"/>
      <c r="GUL18"/>
      <c r="GUM18"/>
      <c r="GUN18"/>
      <c r="GUO18"/>
      <c r="GUP18"/>
      <c r="GUQ18"/>
      <c r="GUR18"/>
      <c r="GUS18"/>
      <c r="GUT18"/>
      <c r="GUU18"/>
      <c r="GUV18"/>
      <c r="GUW18"/>
      <c r="GUX18"/>
      <c r="GUY18"/>
      <c r="GUZ18"/>
      <c r="GVA18"/>
      <c r="GVB18"/>
      <c r="GVC18"/>
      <c r="GVD18"/>
      <c r="GVE18"/>
      <c r="GVF18"/>
      <c r="GVG18"/>
      <c r="GVH18"/>
      <c r="GVI18"/>
      <c r="GVJ18"/>
      <c r="GVK18"/>
      <c r="GVL18"/>
      <c r="GVM18"/>
      <c r="GVN18"/>
      <c r="GVO18"/>
      <c r="GVP18"/>
      <c r="GVQ18"/>
      <c r="GVR18"/>
      <c r="GVS18"/>
      <c r="GVT18"/>
      <c r="GVU18"/>
      <c r="GVV18"/>
      <c r="GVW18"/>
      <c r="GVX18"/>
      <c r="GVY18"/>
      <c r="GVZ18"/>
      <c r="GWA18"/>
      <c r="GWB18"/>
      <c r="GWC18"/>
      <c r="GWD18"/>
      <c r="GWE18"/>
      <c r="GWF18"/>
      <c r="GWG18"/>
      <c r="GWH18"/>
      <c r="GWI18"/>
      <c r="GWJ18"/>
      <c r="GWK18"/>
      <c r="GWL18"/>
      <c r="GWM18"/>
      <c r="GWN18"/>
      <c r="GWO18"/>
      <c r="GWP18"/>
      <c r="GWQ18"/>
      <c r="GWR18"/>
      <c r="GWS18"/>
      <c r="GWT18"/>
      <c r="GWU18"/>
      <c r="GWV18"/>
      <c r="GWW18"/>
      <c r="GWX18"/>
      <c r="GWY18"/>
      <c r="GWZ18"/>
      <c r="GXA18"/>
      <c r="GXB18"/>
      <c r="GXC18"/>
      <c r="GXD18"/>
      <c r="GXE18"/>
      <c r="GXF18"/>
      <c r="GXG18"/>
      <c r="GXH18"/>
      <c r="GXI18"/>
      <c r="GXJ18"/>
      <c r="GXK18"/>
      <c r="GXL18"/>
      <c r="GXM18"/>
      <c r="GXN18"/>
      <c r="GXO18"/>
      <c r="GXP18"/>
      <c r="GXQ18"/>
      <c r="GXR18"/>
      <c r="GXS18"/>
      <c r="GXT18"/>
      <c r="GXU18"/>
      <c r="GXV18"/>
      <c r="GXW18"/>
      <c r="GXX18"/>
      <c r="GXY18"/>
      <c r="GXZ18"/>
      <c r="GYA18"/>
      <c r="GYB18"/>
      <c r="GYC18"/>
      <c r="GYD18"/>
      <c r="GYE18"/>
      <c r="GYF18"/>
      <c r="GYG18"/>
      <c r="GYH18"/>
      <c r="GYI18"/>
      <c r="GYJ18"/>
      <c r="GYK18"/>
      <c r="GYL18"/>
      <c r="GYM18"/>
      <c r="GYN18"/>
      <c r="GYO18"/>
      <c r="GYP18"/>
      <c r="GYQ18"/>
      <c r="GYR18"/>
      <c r="GYS18"/>
      <c r="GYT18"/>
      <c r="GYU18"/>
      <c r="GYV18"/>
      <c r="GYW18"/>
      <c r="GYX18"/>
      <c r="GYY18"/>
      <c r="GYZ18"/>
      <c r="GZA18"/>
      <c r="GZB18"/>
      <c r="GZC18"/>
      <c r="GZD18"/>
      <c r="GZE18"/>
      <c r="GZF18"/>
      <c r="GZG18"/>
      <c r="GZH18"/>
      <c r="GZI18"/>
      <c r="GZJ18"/>
      <c r="GZK18"/>
      <c r="GZL18"/>
      <c r="GZM18"/>
      <c r="GZN18"/>
      <c r="GZO18"/>
      <c r="GZP18"/>
      <c r="GZQ18"/>
      <c r="GZR18"/>
      <c r="GZS18"/>
      <c r="GZT18"/>
      <c r="GZU18"/>
      <c r="GZV18"/>
      <c r="GZW18"/>
      <c r="GZX18"/>
      <c r="GZY18"/>
      <c r="GZZ18"/>
      <c r="HAA18"/>
      <c r="HAB18"/>
      <c r="HAC18"/>
      <c r="HAD18"/>
      <c r="HAE18"/>
      <c r="HAF18"/>
      <c r="HAG18"/>
      <c r="HAH18"/>
      <c r="HAI18"/>
      <c r="HAJ18"/>
      <c r="HAK18"/>
      <c r="HAL18"/>
      <c r="HAM18"/>
      <c r="HAN18"/>
      <c r="HAO18"/>
      <c r="HAP18"/>
      <c r="HAQ18"/>
      <c r="HAR18"/>
      <c r="HAS18"/>
      <c r="HAT18"/>
      <c r="HAU18"/>
      <c r="HAV18"/>
      <c r="HAW18"/>
      <c r="HAX18"/>
      <c r="HAY18"/>
      <c r="HAZ18"/>
      <c r="HBA18"/>
      <c r="HBB18"/>
      <c r="HBC18"/>
      <c r="HBD18"/>
      <c r="HBE18"/>
      <c r="HBF18"/>
      <c r="HBG18"/>
      <c r="HBH18"/>
      <c r="HBI18"/>
      <c r="HBJ18"/>
      <c r="HBK18"/>
      <c r="HBL18"/>
      <c r="HBM18"/>
      <c r="HBN18"/>
      <c r="HBO18"/>
      <c r="HBP18"/>
      <c r="HBQ18"/>
      <c r="HBR18"/>
      <c r="HBS18"/>
      <c r="HBT18"/>
      <c r="HBU18"/>
      <c r="HBV18"/>
      <c r="HBW18"/>
      <c r="HBX18"/>
      <c r="HBY18"/>
      <c r="HBZ18"/>
      <c r="HCA18"/>
      <c r="HCB18"/>
      <c r="HCC18"/>
      <c r="HCD18"/>
      <c r="HCE18"/>
      <c r="HCF18"/>
      <c r="HCG18"/>
      <c r="HCH18"/>
      <c r="HCI18"/>
      <c r="HCJ18"/>
      <c r="HCK18"/>
      <c r="HCL18"/>
      <c r="HCM18"/>
      <c r="HCN18"/>
      <c r="HCO18"/>
      <c r="HCP18"/>
      <c r="HCQ18"/>
      <c r="HCR18"/>
      <c r="HCS18"/>
      <c r="HCT18"/>
      <c r="HCU18"/>
      <c r="HCV18"/>
      <c r="HCW18"/>
      <c r="HCX18"/>
      <c r="HCY18"/>
      <c r="HCZ18"/>
      <c r="HDA18"/>
      <c r="HDB18"/>
      <c r="HDC18"/>
      <c r="HDD18"/>
      <c r="HDE18"/>
      <c r="HDF18"/>
      <c r="HDG18"/>
      <c r="HDH18"/>
      <c r="HDI18"/>
      <c r="HDJ18"/>
      <c r="HDK18"/>
      <c r="HDL18"/>
      <c r="HDM18"/>
      <c r="HDN18"/>
      <c r="HDO18"/>
      <c r="HDP18"/>
      <c r="HDQ18"/>
      <c r="HDR18"/>
      <c r="HDS18"/>
      <c r="HDT18"/>
      <c r="HDU18"/>
      <c r="HDV18"/>
      <c r="HDW18"/>
      <c r="HDX18"/>
      <c r="HDY18"/>
      <c r="HDZ18"/>
      <c r="HEA18"/>
      <c r="HEB18"/>
      <c r="HEC18"/>
      <c r="HED18"/>
      <c r="HEE18"/>
      <c r="HEF18"/>
      <c r="HEG18"/>
      <c r="HEH18"/>
      <c r="HEI18"/>
      <c r="HEJ18"/>
      <c r="HEK18"/>
      <c r="HEL18"/>
      <c r="HEM18"/>
      <c r="HEN18"/>
      <c r="HEO18"/>
      <c r="HEP18"/>
      <c r="HEQ18"/>
      <c r="HER18"/>
      <c r="HES18"/>
      <c r="HET18"/>
      <c r="HEU18"/>
      <c r="HEV18"/>
      <c r="HEW18"/>
      <c r="HEX18"/>
      <c r="HEY18"/>
      <c r="HEZ18"/>
      <c r="HFA18"/>
      <c r="HFB18"/>
      <c r="HFC18"/>
      <c r="HFD18"/>
      <c r="HFE18"/>
      <c r="HFF18"/>
      <c r="HFG18"/>
      <c r="HFH18"/>
      <c r="HFI18"/>
      <c r="HFJ18"/>
      <c r="HFK18"/>
      <c r="HFL18"/>
      <c r="HFM18"/>
      <c r="HFN18"/>
      <c r="HFO18"/>
      <c r="HFP18"/>
      <c r="HFQ18"/>
      <c r="HFR18"/>
      <c r="HFS18"/>
      <c r="HFT18"/>
      <c r="HFU18"/>
      <c r="HFV18"/>
      <c r="HFW18"/>
      <c r="HFX18"/>
      <c r="HFY18"/>
      <c r="HFZ18"/>
      <c r="HGA18"/>
      <c r="HGB18"/>
      <c r="HGC18"/>
      <c r="HGD18"/>
      <c r="HGE18"/>
      <c r="HGF18"/>
      <c r="HGG18"/>
      <c r="HGH18"/>
      <c r="HGI18"/>
      <c r="HGJ18"/>
      <c r="HGK18"/>
      <c r="HGL18"/>
      <c r="HGM18"/>
      <c r="HGN18"/>
      <c r="HGO18"/>
      <c r="HGP18"/>
      <c r="HGQ18"/>
      <c r="HGR18"/>
      <c r="HGS18"/>
      <c r="HGT18"/>
      <c r="HGU18"/>
      <c r="HGV18"/>
      <c r="HGW18"/>
      <c r="HGX18"/>
      <c r="HGY18"/>
      <c r="HGZ18"/>
      <c r="HHA18"/>
      <c r="HHB18"/>
      <c r="HHC18"/>
      <c r="HHD18"/>
      <c r="HHE18"/>
      <c r="HHF18"/>
      <c r="HHG18"/>
      <c r="HHH18"/>
      <c r="HHI18"/>
      <c r="HHJ18"/>
      <c r="HHK18"/>
      <c r="HHL18"/>
      <c r="HHM18"/>
      <c r="HHN18"/>
      <c r="HHO18"/>
      <c r="HHP18"/>
      <c r="HHQ18"/>
      <c r="HHR18"/>
      <c r="HHS18"/>
      <c r="HHT18"/>
      <c r="HHU18"/>
      <c r="HHV18"/>
      <c r="HHW18"/>
      <c r="HHX18"/>
      <c r="HHY18"/>
      <c r="HHZ18"/>
      <c r="HIA18"/>
      <c r="HIB18"/>
      <c r="HIC18"/>
      <c r="HID18"/>
      <c r="HIE18"/>
      <c r="HIF18"/>
      <c r="HIG18"/>
      <c r="HIH18"/>
      <c r="HII18"/>
      <c r="HIJ18"/>
      <c r="HIK18"/>
      <c r="HIL18"/>
      <c r="HIM18"/>
      <c r="HIN18"/>
      <c r="HIO18"/>
      <c r="HIP18"/>
      <c r="HIQ18"/>
      <c r="HIR18"/>
      <c r="HIS18"/>
      <c r="HIT18"/>
      <c r="HIU18"/>
      <c r="HIV18"/>
      <c r="HIW18"/>
      <c r="HIX18"/>
      <c r="HIY18"/>
      <c r="HIZ18"/>
      <c r="HJA18"/>
      <c r="HJB18"/>
      <c r="HJC18"/>
      <c r="HJD18"/>
      <c r="HJE18"/>
      <c r="HJF18"/>
      <c r="HJG18"/>
      <c r="HJH18"/>
      <c r="HJI18"/>
      <c r="HJJ18"/>
      <c r="HJK18"/>
      <c r="HJL18"/>
      <c r="HJM18"/>
      <c r="HJN18"/>
      <c r="HJO18"/>
      <c r="HJP18"/>
      <c r="HJQ18"/>
      <c r="HJR18"/>
      <c r="HJS18"/>
      <c r="HJT18"/>
      <c r="HJU18"/>
      <c r="HJV18"/>
      <c r="HJW18"/>
      <c r="HJX18"/>
      <c r="HJY18"/>
      <c r="HJZ18"/>
      <c r="HKA18"/>
      <c r="HKB18"/>
      <c r="HKC18"/>
      <c r="HKD18"/>
      <c r="HKE18"/>
      <c r="HKF18"/>
      <c r="HKG18"/>
      <c r="HKH18"/>
      <c r="HKI18"/>
      <c r="HKJ18"/>
      <c r="HKK18"/>
      <c r="HKL18"/>
      <c r="HKM18"/>
      <c r="HKN18"/>
      <c r="HKO18"/>
      <c r="HKP18"/>
      <c r="HKQ18"/>
      <c r="HKR18"/>
      <c r="HKS18"/>
      <c r="HKT18"/>
      <c r="HKU18"/>
      <c r="HKV18"/>
      <c r="HKW18"/>
      <c r="HKX18"/>
      <c r="HKY18"/>
      <c r="HKZ18"/>
      <c r="HLA18"/>
      <c r="HLB18"/>
      <c r="HLC18"/>
      <c r="HLD18"/>
      <c r="HLE18"/>
      <c r="HLF18"/>
      <c r="HLG18"/>
      <c r="HLH18"/>
      <c r="HLI18"/>
      <c r="HLJ18"/>
      <c r="HLK18"/>
      <c r="HLL18"/>
      <c r="HLM18"/>
      <c r="HLN18"/>
      <c r="HLO18"/>
      <c r="HLP18"/>
      <c r="HLQ18"/>
      <c r="HLR18"/>
      <c r="HLS18"/>
      <c r="HLT18"/>
      <c r="HLU18"/>
      <c r="HLV18"/>
      <c r="HLW18"/>
      <c r="HLX18"/>
      <c r="HLY18"/>
      <c r="HLZ18"/>
      <c r="HMA18"/>
      <c r="HMB18"/>
      <c r="HMC18"/>
      <c r="HMD18"/>
      <c r="HME18"/>
      <c r="HMF18"/>
      <c r="HMG18"/>
      <c r="HMH18"/>
      <c r="HMI18"/>
      <c r="HMJ18"/>
      <c r="HMK18"/>
      <c r="HML18"/>
      <c r="HMM18"/>
      <c r="HMN18"/>
      <c r="HMO18"/>
      <c r="HMP18"/>
      <c r="HMQ18"/>
      <c r="HMR18"/>
      <c r="HMS18"/>
      <c r="HMT18"/>
      <c r="HMU18"/>
      <c r="HMV18"/>
      <c r="HMW18"/>
      <c r="HMX18"/>
      <c r="HMY18"/>
      <c r="HMZ18"/>
      <c r="HNA18"/>
      <c r="HNB18"/>
      <c r="HNC18"/>
      <c r="HND18"/>
      <c r="HNE18"/>
      <c r="HNF18"/>
      <c r="HNG18"/>
      <c r="HNH18"/>
      <c r="HNI18"/>
    </row>
    <row r="19" spans="1:5781" ht="15.75" thickBot="1" x14ac:dyDescent="0.3">
      <c r="A19" s="2"/>
      <c r="B19" s="5"/>
      <c r="C19" s="3"/>
      <c r="D19" s="7"/>
    </row>
    <row r="20" spans="1:5781" ht="15.75" thickBot="1" x14ac:dyDescent="0.3">
      <c r="A20" s="4"/>
      <c r="B20" s="227" t="s">
        <v>8</v>
      </c>
      <c r="C20" s="228"/>
      <c r="D20" s="229"/>
    </row>
    <row r="21" spans="1:5781" x14ac:dyDescent="0.25">
      <c r="A21" s="2"/>
      <c r="B21" s="6" t="s">
        <v>9</v>
      </c>
      <c r="C21" s="3" t="s">
        <v>10</v>
      </c>
      <c r="D21" s="7"/>
    </row>
    <row r="22" spans="1:5781" ht="15.75" thickBot="1" x14ac:dyDescent="0.3">
      <c r="A22" s="2"/>
      <c r="B22" s="5"/>
      <c r="C22" s="3"/>
      <c r="D22" s="7"/>
    </row>
    <row r="23" spans="1:5781" ht="15.75" thickBot="1" x14ac:dyDescent="0.3">
      <c r="A23" s="4"/>
      <c r="B23" s="227" t="s">
        <v>12</v>
      </c>
      <c r="C23" s="228"/>
      <c r="D23" s="229"/>
    </row>
    <row r="24" spans="1:5781" x14ac:dyDescent="0.25">
      <c r="A24" s="2"/>
      <c r="B24" s="6" t="s">
        <v>13</v>
      </c>
      <c r="C24" s="3" t="s">
        <v>14</v>
      </c>
      <c r="D24" s="3" t="s">
        <v>15</v>
      </c>
    </row>
    <row r="25" spans="1:5781" ht="25.5" x14ac:dyDescent="0.25">
      <c r="A25" s="2"/>
      <c r="B25" s="6" t="s">
        <v>16</v>
      </c>
      <c r="C25" s="3" t="s">
        <v>17</v>
      </c>
      <c r="D25" s="3"/>
    </row>
    <row r="26" spans="1:5781" x14ac:dyDescent="0.25">
      <c r="A26" s="2"/>
      <c r="B26" s="6" t="s">
        <v>18</v>
      </c>
      <c r="C26" s="3" t="s">
        <v>19</v>
      </c>
      <c r="D26" s="3"/>
    </row>
    <row r="27" spans="1:5781" x14ac:dyDescent="0.25">
      <c r="A27" s="2"/>
      <c r="B27" s="6" t="s">
        <v>20</v>
      </c>
      <c r="C27" s="3" t="s">
        <v>21</v>
      </c>
      <c r="D27" s="3"/>
    </row>
    <row r="28" spans="1:5781" ht="25.5" x14ac:dyDescent="0.25">
      <c r="A28" s="2"/>
      <c r="B28" s="6" t="s">
        <v>22</v>
      </c>
      <c r="C28" s="3" t="s">
        <v>23</v>
      </c>
      <c r="D28" s="3" t="s">
        <v>15</v>
      </c>
    </row>
  </sheetData>
  <sheetProtection algorithmName="SHA-512" hashValue="IsxsJk0RBgQ03y6VXdaikMPUU1ZHXaXIHld7oeRFP79DbxD5y4rIPoufG7ZkXv8dOtK6Vn2Vv+c3hPl+I7IqsA==" saltValue="T7NauhO+hd6AFyrT514xhA==" spinCount="100000" sheet="1" objects="1" scenarios="1"/>
  <mergeCells count="2">
    <mergeCell ref="B2:D2"/>
    <mergeCell ref="B3:D3"/>
  </mergeCells>
  <hyperlinks>
    <hyperlink ref="B9" location="'EU OV1'!A1" display="EU OV1"/>
    <hyperlink ref="B12" location="'EU KM1'!A1" display="EU KM1"/>
    <hyperlink ref="B21" location="'EU OR1'!A1" display="EU OR1"/>
    <hyperlink ref="B24" location="'EU REM1'!A1" display="EU REM1"/>
    <hyperlink ref="B25" location="'EU REM2'!A1" display="EU REM2"/>
    <hyperlink ref="B26" location="'EU REM3'!A1" display="EU REM3"/>
    <hyperlink ref="B27" location="'EU REM4'!A1" display="EU REM4"/>
    <hyperlink ref="B28" location="'EU REM5'!A1" display="EU REM5"/>
    <hyperlink ref="B15" location="'EU CR1'!A1" display="EU CR1"/>
    <hyperlink ref="B17" location="'EU CQ3'!A1" display="EU CQ3"/>
    <hyperlink ref="B18" location="'EU CQ7'!A1" display="EU CQ7"/>
    <hyperlink ref="B16" location="'EU CQ1'!A1" display="EU CQ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E12" sqref="E12"/>
    </sheetView>
  </sheetViews>
  <sheetFormatPr defaultColWidth="8.5703125" defaultRowHeight="14.25" x14ac:dyDescent="0.2"/>
  <cols>
    <col min="1" max="1" width="15.42578125" style="18" bestFit="1" customWidth="1"/>
    <col min="2" max="2" width="4.42578125" style="18" customWidth="1"/>
    <col min="3" max="3" width="92" style="18" customWidth="1"/>
    <col min="4" max="7" width="19.5703125" style="18" customWidth="1"/>
    <col min="8" max="16384" width="8.5703125" style="18"/>
  </cols>
  <sheetData>
    <row r="1" spans="1:8" x14ac:dyDescent="0.2">
      <c r="A1" s="42" t="s">
        <v>128</v>
      </c>
    </row>
    <row r="4" spans="1:8" ht="15" thickBot="1" x14ac:dyDescent="0.25"/>
    <row r="5" spans="1:8" ht="15.75" x14ac:dyDescent="0.2">
      <c r="B5" s="342" t="s">
        <v>17</v>
      </c>
      <c r="C5" s="342"/>
      <c r="D5" s="342"/>
      <c r="E5" s="342"/>
      <c r="F5" s="342"/>
      <c r="G5" s="342"/>
    </row>
    <row r="6" spans="1:8" ht="26.25" thickBot="1" x14ac:dyDescent="0.25">
      <c r="B6" s="343" t="s">
        <v>155</v>
      </c>
      <c r="C6" s="344"/>
      <c r="D6" s="248" t="s">
        <v>130</v>
      </c>
      <c r="E6" s="248" t="s">
        <v>131</v>
      </c>
      <c r="F6" s="248" t="s">
        <v>132</v>
      </c>
      <c r="G6" s="248" t="s">
        <v>133</v>
      </c>
    </row>
    <row r="7" spans="1:8" ht="15" thickBot="1" x14ac:dyDescent="0.25">
      <c r="B7" s="191"/>
      <c r="C7" s="192" t="s">
        <v>156</v>
      </c>
      <c r="D7" s="177"/>
      <c r="E7" s="177"/>
      <c r="F7" s="177"/>
      <c r="G7" s="177"/>
    </row>
    <row r="8" spans="1:8" x14ac:dyDescent="0.2">
      <c r="B8" s="77">
        <v>1</v>
      </c>
      <c r="C8" s="78" t="s">
        <v>157</v>
      </c>
      <c r="D8" s="13">
        <v>0</v>
      </c>
      <c r="E8" s="13">
        <v>0</v>
      </c>
      <c r="F8" s="13">
        <v>0</v>
      </c>
      <c r="G8" s="13">
        <v>0</v>
      </c>
    </row>
    <row r="9" spans="1:8" x14ac:dyDescent="0.2">
      <c r="B9" s="77">
        <v>2</v>
      </c>
      <c r="C9" s="78" t="s">
        <v>158</v>
      </c>
      <c r="D9" s="13">
        <v>0</v>
      </c>
      <c r="E9" s="13">
        <v>0</v>
      </c>
      <c r="F9" s="13">
        <v>0</v>
      </c>
      <c r="G9" s="13">
        <v>0</v>
      </c>
    </row>
    <row r="10" spans="1:8" ht="26.25" thickBot="1" x14ac:dyDescent="0.25">
      <c r="B10" s="77">
        <v>3</v>
      </c>
      <c r="C10" s="79" t="s">
        <v>159</v>
      </c>
      <c r="D10" s="13">
        <v>0</v>
      </c>
      <c r="E10" s="13">
        <v>0</v>
      </c>
      <c r="F10" s="13">
        <v>0</v>
      </c>
      <c r="G10" s="13">
        <v>0</v>
      </c>
    </row>
    <row r="11" spans="1:8" ht="15" thickBot="1" x14ac:dyDescent="0.25">
      <c r="B11" s="193"/>
      <c r="C11" s="194" t="s">
        <v>160</v>
      </c>
      <c r="D11" s="179"/>
      <c r="E11" s="179"/>
      <c r="F11" s="179"/>
      <c r="G11" s="179"/>
    </row>
    <row r="12" spans="1:8" ht="25.5" x14ac:dyDescent="0.2">
      <c r="B12" s="77">
        <v>4</v>
      </c>
      <c r="C12" s="78" t="s">
        <v>161</v>
      </c>
      <c r="D12" s="13">
        <v>0</v>
      </c>
      <c r="E12" s="13">
        <v>0</v>
      </c>
      <c r="F12" s="13">
        <v>0</v>
      </c>
      <c r="G12" s="13">
        <v>0</v>
      </c>
      <c r="H12" s="111"/>
    </row>
    <row r="13" spans="1:8" ht="15" thickBot="1" x14ac:dyDescent="0.25">
      <c r="B13" s="77">
        <v>5</v>
      </c>
      <c r="C13" s="78" t="s">
        <v>162</v>
      </c>
      <c r="D13" s="13">
        <v>0</v>
      </c>
      <c r="E13" s="13">
        <v>0</v>
      </c>
      <c r="F13" s="13">
        <v>0</v>
      </c>
      <c r="G13" s="13">
        <v>0</v>
      </c>
      <c r="H13" s="111"/>
    </row>
    <row r="14" spans="1:8" ht="15" thickBot="1" x14ac:dyDescent="0.25">
      <c r="B14" s="193"/>
      <c r="C14" s="194" t="s">
        <v>163</v>
      </c>
      <c r="D14" s="179"/>
      <c r="E14" s="179"/>
      <c r="F14" s="179"/>
      <c r="G14" s="179"/>
      <c r="H14" s="111"/>
    </row>
    <row r="15" spans="1:8" x14ac:dyDescent="0.2">
      <c r="B15" s="188">
        <v>6</v>
      </c>
      <c r="C15" s="189" t="s">
        <v>164</v>
      </c>
      <c r="D15" s="190">
        <v>0</v>
      </c>
      <c r="E15" s="190">
        <v>0</v>
      </c>
      <c r="F15" s="190">
        <v>0</v>
      </c>
      <c r="G15" s="190">
        <v>0</v>
      </c>
      <c r="H15" s="111"/>
    </row>
    <row r="16" spans="1:8" x14ac:dyDescent="0.2">
      <c r="B16" s="77">
        <v>7</v>
      </c>
      <c r="C16" s="78" t="s">
        <v>165</v>
      </c>
      <c r="D16" s="13">
        <v>0</v>
      </c>
      <c r="E16" s="13">
        <v>0</v>
      </c>
      <c r="F16" s="13">
        <v>0</v>
      </c>
      <c r="G16" s="13">
        <v>0</v>
      </c>
      <c r="H16" s="111"/>
    </row>
    <row r="17" spans="2:8" x14ac:dyDescent="0.2">
      <c r="B17" s="77">
        <v>8</v>
      </c>
      <c r="C17" s="79" t="s">
        <v>166</v>
      </c>
      <c r="D17" s="13">
        <v>0</v>
      </c>
      <c r="E17" s="13">
        <v>0</v>
      </c>
      <c r="F17" s="13">
        <v>0</v>
      </c>
      <c r="G17" s="13">
        <v>0</v>
      </c>
      <c r="H17" s="111"/>
    </row>
    <row r="18" spans="2:8" x14ac:dyDescent="0.2">
      <c r="B18" s="77">
        <v>9</v>
      </c>
      <c r="C18" s="79" t="s">
        <v>167</v>
      </c>
      <c r="D18" s="13">
        <v>0</v>
      </c>
      <c r="E18" s="13">
        <v>0</v>
      </c>
      <c r="F18" s="13">
        <v>0</v>
      </c>
      <c r="G18" s="13">
        <v>0</v>
      </c>
      <c r="H18" s="111"/>
    </row>
    <row r="19" spans="2:8" ht="25.5" x14ac:dyDescent="0.2">
      <c r="B19" s="77">
        <v>10</v>
      </c>
      <c r="C19" s="79" t="s">
        <v>168</v>
      </c>
      <c r="D19" s="13">
        <v>0</v>
      </c>
      <c r="E19" s="13">
        <v>0</v>
      </c>
      <c r="F19" s="13">
        <v>0</v>
      </c>
      <c r="G19" s="13">
        <v>0</v>
      </c>
      <c r="H19" s="111"/>
    </row>
    <row r="20" spans="2:8" ht="15" thickBot="1" x14ac:dyDescent="0.25">
      <c r="B20" s="195">
        <v>11</v>
      </c>
      <c r="C20" s="196" t="s">
        <v>169</v>
      </c>
      <c r="D20" s="197">
        <v>0</v>
      </c>
      <c r="E20" s="197">
        <v>0</v>
      </c>
      <c r="F20" s="197">
        <v>0</v>
      </c>
      <c r="G20" s="197">
        <v>0</v>
      </c>
      <c r="H20" s="111"/>
    </row>
    <row r="21" spans="2:8" x14ac:dyDescent="0.2">
      <c r="D21" s="76"/>
      <c r="E21" s="76"/>
      <c r="F21" s="76"/>
      <c r="G21" s="76"/>
    </row>
    <row r="23" spans="2:8" ht="15" x14ac:dyDescent="0.25">
      <c r="B23" s="80"/>
    </row>
    <row r="46" spans="2:2" x14ac:dyDescent="0.2">
      <c r="B46" s="15"/>
    </row>
  </sheetData>
  <sheetProtection algorithmName="SHA-512" hashValue="E0YIxV2Lljq6BuTmOFEW43mBaKC+Bll6JggUDNgYX0Yi8oqKR4k6f3NmXa/Eaf0POvxiS5kHEGZecz4GSF/BJQ==" saltValue="tjSiZooY50tScFCirBPb/Q==" spinCount="100000" sheet="1" formatCells="0" formatColumns="0" formatRows="0" insertColumns="0" insertRows="0" insertHyperlinks="0" deleteColumns="0" deleteRows="0" sort="0" pivotTables="0"/>
  <mergeCells count="2">
    <mergeCell ref="B5:G5"/>
    <mergeCell ref="B6:C6"/>
  </mergeCells>
  <hyperlinks>
    <hyperlink ref="A1" location="Tartalomjegyzék!A1" display="Táblajegyzék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="85" zoomScaleNormal="85" workbookViewId="0">
      <selection activeCell="B4" sqref="B4:K30"/>
    </sheetView>
  </sheetViews>
  <sheetFormatPr defaultColWidth="8.5703125" defaultRowHeight="14.25" x14ac:dyDescent="0.2"/>
  <cols>
    <col min="1" max="1" width="14.42578125" style="18" bestFit="1" customWidth="1"/>
    <col min="2" max="2" width="4.42578125" style="18" customWidth="1"/>
    <col min="3" max="3" width="51.85546875" style="62" customWidth="1"/>
    <col min="4" max="6" width="20" style="81" customWidth="1"/>
    <col min="7" max="8" width="21.140625" style="81" customWidth="1"/>
    <col min="9" max="9" width="24" style="81" customWidth="1"/>
    <col min="10" max="11" width="21.140625" style="81" customWidth="1"/>
    <col min="12" max="16384" width="8.5703125" style="18"/>
  </cols>
  <sheetData>
    <row r="1" spans="1:11" x14ac:dyDescent="0.2">
      <c r="A1" s="42" t="s">
        <v>128</v>
      </c>
    </row>
    <row r="3" spans="1:11" ht="15" thickBot="1" x14ac:dyDescent="0.25"/>
    <row r="4" spans="1:11" ht="25.15" customHeight="1" x14ac:dyDescent="0.2">
      <c r="B4" s="345" t="s">
        <v>170</v>
      </c>
      <c r="C4" s="346"/>
      <c r="D4" s="347" t="s">
        <v>19</v>
      </c>
      <c r="E4" s="347"/>
      <c r="F4" s="347"/>
      <c r="G4" s="347"/>
      <c r="H4" s="347"/>
      <c r="I4" s="347"/>
      <c r="J4" s="347"/>
      <c r="K4" s="347"/>
    </row>
    <row r="5" spans="1:11" ht="128.25" thickBot="1" x14ac:dyDescent="0.25">
      <c r="B5" s="348" t="s">
        <v>171</v>
      </c>
      <c r="C5" s="348"/>
      <c r="D5" s="250" t="s">
        <v>172</v>
      </c>
      <c r="E5" s="250" t="s">
        <v>173</v>
      </c>
      <c r="F5" s="250" t="s">
        <v>174</v>
      </c>
      <c r="G5" s="250" t="s">
        <v>175</v>
      </c>
      <c r="H5" s="250" t="s">
        <v>176</v>
      </c>
      <c r="I5" s="250" t="s">
        <v>177</v>
      </c>
      <c r="J5" s="250" t="s">
        <v>178</v>
      </c>
      <c r="K5" s="250" t="s">
        <v>179</v>
      </c>
    </row>
    <row r="6" spans="1:11" ht="15" thickBot="1" x14ac:dyDescent="0.25">
      <c r="A6" s="111"/>
      <c r="B6" s="200">
        <v>1</v>
      </c>
      <c r="C6" s="201" t="s">
        <v>130</v>
      </c>
      <c r="D6" s="202">
        <f>+D7+D8+D9+D10+D11</f>
        <v>0</v>
      </c>
      <c r="E6" s="202">
        <f t="shared" ref="E6:K6" si="0">+E7+E8+E9+E10+E11</f>
        <v>0</v>
      </c>
      <c r="F6" s="202">
        <f t="shared" si="0"/>
        <v>0</v>
      </c>
      <c r="G6" s="202">
        <f t="shared" si="0"/>
        <v>0</v>
      </c>
      <c r="H6" s="202">
        <f t="shared" si="0"/>
        <v>0</v>
      </c>
      <c r="I6" s="202">
        <f t="shared" si="0"/>
        <v>0</v>
      </c>
      <c r="J6" s="202">
        <f t="shared" si="0"/>
        <v>0</v>
      </c>
      <c r="K6" s="202">
        <f t="shared" si="0"/>
        <v>0</v>
      </c>
    </row>
    <row r="7" spans="1:11" x14ac:dyDescent="0.2">
      <c r="A7" s="111"/>
      <c r="B7" s="77">
        <v>2</v>
      </c>
      <c r="C7" s="82" t="s">
        <v>180</v>
      </c>
      <c r="D7" s="83">
        <f>+E7+F7</f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</row>
    <row r="8" spans="1:11" ht="25.5" x14ac:dyDescent="0.2">
      <c r="A8" s="111"/>
      <c r="B8" s="77">
        <v>3</v>
      </c>
      <c r="C8" s="82" t="s">
        <v>181</v>
      </c>
      <c r="D8" s="83">
        <f t="shared" ref="D8:D11" si="1">+E8+F8</f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</row>
    <row r="9" spans="1:11" ht="25.5" x14ac:dyDescent="0.2">
      <c r="A9" s="111"/>
      <c r="B9" s="77">
        <v>4</v>
      </c>
      <c r="C9" s="82" t="s">
        <v>182</v>
      </c>
      <c r="D9" s="83">
        <f t="shared" si="1"/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</row>
    <row r="10" spans="1:11" x14ac:dyDescent="0.2">
      <c r="A10" s="111"/>
      <c r="B10" s="77">
        <v>5</v>
      </c>
      <c r="C10" s="82" t="s">
        <v>183</v>
      </c>
      <c r="D10" s="83">
        <f t="shared" si="1"/>
        <v>0</v>
      </c>
      <c r="E10" s="83">
        <v>0</v>
      </c>
      <c r="F10" s="83">
        <v>0</v>
      </c>
      <c r="G10" s="83">
        <v>0</v>
      </c>
      <c r="H10" s="83">
        <v>0</v>
      </c>
      <c r="I10" s="83">
        <v>0</v>
      </c>
      <c r="J10" s="83">
        <v>0</v>
      </c>
      <c r="K10" s="83">
        <v>0</v>
      </c>
    </row>
    <row r="11" spans="1:11" ht="15" thickBot="1" x14ac:dyDescent="0.25">
      <c r="A11" s="111"/>
      <c r="B11" s="77">
        <v>6</v>
      </c>
      <c r="C11" s="82" t="s">
        <v>184</v>
      </c>
      <c r="D11" s="83">
        <f t="shared" si="1"/>
        <v>0</v>
      </c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</row>
    <row r="12" spans="1:11" ht="15" thickBot="1" x14ac:dyDescent="0.25">
      <c r="A12" s="111"/>
      <c r="B12" s="193">
        <v>7</v>
      </c>
      <c r="C12" s="198" t="s">
        <v>131</v>
      </c>
      <c r="D12" s="199">
        <f>+D13+D14+D15+D16+D17</f>
        <v>189.28399999999999</v>
      </c>
      <c r="E12" s="199">
        <f t="shared" ref="E12:K12" si="2">+E13+E14+E15+E16+E17</f>
        <v>112.13039999999999</v>
      </c>
      <c r="F12" s="199">
        <f t="shared" si="2"/>
        <v>77.153599999999997</v>
      </c>
      <c r="G12" s="199">
        <f t="shared" si="2"/>
        <v>0</v>
      </c>
      <c r="H12" s="199">
        <f t="shared" si="2"/>
        <v>0</v>
      </c>
      <c r="I12" s="199">
        <f t="shared" si="2"/>
        <v>0</v>
      </c>
      <c r="J12" s="199">
        <f t="shared" si="2"/>
        <v>112.13039999999999</v>
      </c>
      <c r="K12" s="199">
        <f t="shared" si="2"/>
        <v>0</v>
      </c>
    </row>
    <row r="13" spans="1:11" x14ac:dyDescent="0.2">
      <c r="A13" s="111"/>
      <c r="B13" s="77">
        <v>8</v>
      </c>
      <c r="C13" s="82" t="s">
        <v>180</v>
      </c>
      <c r="D13" s="83">
        <f>+E13+F13</f>
        <v>189.28399999999999</v>
      </c>
      <c r="E13" s="83">
        <f>112130400/1000000</f>
        <v>112.13039999999999</v>
      </c>
      <c r="F13" s="83">
        <f>77153600/1000000</f>
        <v>77.153599999999997</v>
      </c>
      <c r="G13" s="83">
        <v>0</v>
      </c>
      <c r="H13" s="83">
        <v>0</v>
      </c>
      <c r="I13" s="83">
        <v>0</v>
      </c>
      <c r="J13" s="83">
        <f>112130400/1000000</f>
        <v>112.13039999999999</v>
      </c>
      <c r="K13" s="83">
        <v>0</v>
      </c>
    </row>
    <row r="14" spans="1:11" ht="25.5" x14ac:dyDescent="0.2">
      <c r="A14" s="111"/>
      <c r="B14" s="77">
        <v>9</v>
      </c>
      <c r="C14" s="82" t="s">
        <v>181</v>
      </c>
      <c r="D14" s="83">
        <f t="shared" ref="D14:D17" si="3">+E14+F14</f>
        <v>0</v>
      </c>
      <c r="E14" s="83">
        <v>0</v>
      </c>
      <c r="F14" s="83">
        <v>0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</row>
    <row r="15" spans="1:11" ht="25.5" x14ac:dyDescent="0.2">
      <c r="A15" s="111"/>
      <c r="B15" s="77">
        <v>10</v>
      </c>
      <c r="C15" s="82" t="s">
        <v>182</v>
      </c>
      <c r="D15" s="83">
        <f t="shared" si="3"/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</row>
    <row r="16" spans="1:11" x14ac:dyDescent="0.2">
      <c r="A16" s="111"/>
      <c r="B16" s="77">
        <v>11</v>
      </c>
      <c r="C16" s="82" t="s">
        <v>183</v>
      </c>
      <c r="D16" s="83">
        <f t="shared" si="3"/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</row>
    <row r="17" spans="1:11" ht="15" thickBot="1" x14ac:dyDescent="0.25">
      <c r="A17" s="111"/>
      <c r="B17" s="77">
        <v>12</v>
      </c>
      <c r="C17" s="82" t="s">
        <v>184</v>
      </c>
      <c r="D17" s="83">
        <f t="shared" si="3"/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</row>
    <row r="18" spans="1:11" ht="15" thickBot="1" x14ac:dyDescent="0.25">
      <c r="A18" s="111"/>
      <c r="B18" s="193">
        <v>13</v>
      </c>
      <c r="C18" s="198" t="s">
        <v>132</v>
      </c>
      <c r="D18" s="199">
        <f>+D19+D20+D21+D22+D23</f>
        <v>161.141043</v>
      </c>
      <c r="E18" s="199">
        <f t="shared" ref="E18:K18" si="4">+E19+E20+E21+E22+E23</f>
        <v>88.965667999999994</v>
      </c>
      <c r="F18" s="199">
        <f t="shared" si="4"/>
        <v>72.175375000000003</v>
      </c>
      <c r="G18" s="254">
        <f t="shared" si="4"/>
        <v>0.81647999999999998</v>
      </c>
      <c r="H18" s="199">
        <f t="shared" si="4"/>
        <v>1.5163199999999999</v>
      </c>
      <c r="I18" s="199">
        <f t="shared" si="4"/>
        <v>0</v>
      </c>
      <c r="J18" s="199">
        <f t="shared" si="4"/>
        <v>76.809188000000006</v>
      </c>
      <c r="K18" s="199">
        <f t="shared" si="4"/>
        <v>0</v>
      </c>
    </row>
    <row r="19" spans="1:11" x14ac:dyDescent="0.2">
      <c r="A19" s="111"/>
      <c r="B19" s="77">
        <v>14</v>
      </c>
      <c r="C19" s="82" t="s">
        <v>180</v>
      </c>
      <c r="D19" s="83">
        <f>+E19+F19</f>
        <v>161.141043</v>
      </c>
      <c r="E19" s="83">
        <f>88965668/1000000</f>
        <v>88.965667999999994</v>
      </c>
      <c r="F19" s="83">
        <f>72175375/1000000</f>
        <v>72.175375000000003</v>
      </c>
      <c r="G19" s="247">
        <f>816480/1000000</f>
        <v>0.81647999999999998</v>
      </c>
      <c r="H19" s="83">
        <f>1516320/1000000</f>
        <v>1.5163199999999999</v>
      </c>
      <c r="I19" s="83">
        <v>0</v>
      </c>
      <c r="J19" s="83">
        <f>76809188/1000000</f>
        <v>76.809188000000006</v>
      </c>
      <c r="K19" s="83">
        <v>0</v>
      </c>
    </row>
    <row r="20" spans="1:11" ht="25.5" x14ac:dyDescent="0.2">
      <c r="A20" s="111"/>
      <c r="B20" s="77">
        <v>15</v>
      </c>
      <c r="C20" s="82" t="s">
        <v>181</v>
      </c>
      <c r="D20" s="83">
        <f t="shared" ref="D20:D23" si="5">+E20+F20</f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0</v>
      </c>
      <c r="K20" s="83">
        <v>0</v>
      </c>
    </row>
    <row r="21" spans="1:11" ht="25.5" x14ac:dyDescent="0.2">
      <c r="A21" s="111"/>
      <c r="B21" s="77">
        <v>16</v>
      </c>
      <c r="C21" s="82" t="s">
        <v>182</v>
      </c>
      <c r="D21" s="83">
        <f t="shared" si="5"/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</row>
    <row r="22" spans="1:11" x14ac:dyDescent="0.2">
      <c r="A22" s="111"/>
      <c r="B22" s="77">
        <v>17</v>
      </c>
      <c r="C22" s="82" t="s">
        <v>183</v>
      </c>
      <c r="D22" s="83">
        <f t="shared" si="5"/>
        <v>0</v>
      </c>
      <c r="E22" s="83">
        <v>0</v>
      </c>
      <c r="F22" s="83">
        <v>0</v>
      </c>
      <c r="G22" s="83">
        <v>0</v>
      </c>
      <c r="H22" s="83">
        <v>0</v>
      </c>
      <c r="I22" s="83">
        <v>0</v>
      </c>
      <c r="J22" s="83">
        <v>0</v>
      </c>
      <c r="K22" s="83">
        <v>0</v>
      </c>
    </row>
    <row r="23" spans="1:11" ht="15" thickBot="1" x14ac:dyDescent="0.25">
      <c r="A23" s="111"/>
      <c r="B23" s="77">
        <v>18</v>
      </c>
      <c r="C23" s="82" t="s">
        <v>184</v>
      </c>
      <c r="D23" s="83">
        <f t="shared" si="5"/>
        <v>0</v>
      </c>
      <c r="E23" s="83">
        <v>0</v>
      </c>
      <c r="F23" s="83">
        <v>0</v>
      </c>
      <c r="G23" s="83">
        <v>0</v>
      </c>
      <c r="H23" s="83">
        <v>0</v>
      </c>
      <c r="I23" s="83">
        <v>0</v>
      </c>
      <c r="J23" s="83">
        <v>0</v>
      </c>
      <c r="K23" s="83">
        <v>0</v>
      </c>
    </row>
    <row r="24" spans="1:11" ht="15" thickBot="1" x14ac:dyDescent="0.25">
      <c r="A24" s="111"/>
      <c r="B24" s="193">
        <v>19</v>
      </c>
      <c r="C24" s="198" t="s">
        <v>133</v>
      </c>
      <c r="D24" s="199">
        <f>+D25+D26+D27+D28+D29</f>
        <v>183.95199624110001</v>
      </c>
      <c r="E24" s="199">
        <f t="shared" ref="E24:K24" si="6">+E25+E26+E27+E28+E29</f>
        <v>86.254673204699998</v>
      </c>
      <c r="F24" s="199">
        <f t="shared" si="6"/>
        <v>97.697323036400007</v>
      </c>
      <c r="G24" s="254">
        <f t="shared" si="6"/>
        <v>0.48565399999999997</v>
      </c>
      <c r="H24" s="254">
        <f t="shared" si="6"/>
        <v>0.56159999999999999</v>
      </c>
      <c r="I24" s="199">
        <f t="shared" si="6"/>
        <v>0</v>
      </c>
      <c r="J24" s="199">
        <f t="shared" si="6"/>
        <v>86.254673204699998</v>
      </c>
      <c r="K24" s="199">
        <f t="shared" si="6"/>
        <v>0</v>
      </c>
    </row>
    <row r="25" spans="1:11" x14ac:dyDescent="0.2">
      <c r="A25" s="111"/>
      <c r="B25" s="77">
        <v>20</v>
      </c>
      <c r="C25" s="82" t="s">
        <v>180</v>
      </c>
      <c r="D25" s="83">
        <f>+E25+F25</f>
        <v>183.95199624110001</v>
      </c>
      <c r="E25" s="83">
        <f>86254673.2047/1000000</f>
        <v>86.254673204699998</v>
      </c>
      <c r="F25" s="83">
        <f>97697323.0364/1000000</f>
        <v>97.697323036400007</v>
      </c>
      <c r="G25" s="247">
        <f>485654/1000000</f>
        <v>0.48565399999999997</v>
      </c>
      <c r="H25" s="247">
        <f>561600/1000000</f>
        <v>0.56159999999999999</v>
      </c>
      <c r="I25" s="83">
        <v>0</v>
      </c>
      <c r="J25" s="83">
        <f>86254673.2047/1000000</f>
        <v>86.254673204699998</v>
      </c>
      <c r="K25" s="83">
        <v>0</v>
      </c>
    </row>
    <row r="26" spans="1:11" ht="25.5" x14ac:dyDescent="0.2">
      <c r="A26" s="111"/>
      <c r="B26" s="77">
        <v>21</v>
      </c>
      <c r="C26" s="82" t="s">
        <v>181</v>
      </c>
      <c r="D26" s="83">
        <f t="shared" ref="D26:D29" si="7">+E26+F26</f>
        <v>0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</row>
    <row r="27" spans="1:11" ht="25.5" x14ac:dyDescent="0.2">
      <c r="A27" s="111"/>
      <c r="B27" s="77">
        <v>22</v>
      </c>
      <c r="C27" s="82" t="s">
        <v>182</v>
      </c>
      <c r="D27" s="83">
        <f t="shared" si="7"/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</row>
    <row r="28" spans="1:11" x14ac:dyDescent="0.2">
      <c r="A28" s="111"/>
      <c r="B28" s="77">
        <v>23</v>
      </c>
      <c r="C28" s="82" t="s">
        <v>183</v>
      </c>
      <c r="D28" s="83">
        <f t="shared" si="7"/>
        <v>0</v>
      </c>
      <c r="E28" s="83">
        <v>0</v>
      </c>
      <c r="F28" s="83">
        <v>0</v>
      </c>
      <c r="G28" s="83">
        <v>0</v>
      </c>
      <c r="H28" s="83">
        <v>0</v>
      </c>
      <c r="I28" s="83">
        <v>0</v>
      </c>
      <c r="J28" s="83">
        <v>0</v>
      </c>
      <c r="K28" s="83">
        <v>0</v>
      </c>
    </row>
    <row r="29" spans="1:11" ht="15" thickBot="1" x14ac:dyDescent="0.25">
      <c r="A29" s="111"/>
      <c r="B29" s="77">
        <v>24</v>
      </c>
      <c r="C29" s="82" t="s">
        <v>184</v>
      </c>
      <c r="D29" s="83">
        <f t="shared" si="7"/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83">
        <v>0</v>
      </c>
      <c r="K29" s="83">
        <v>0</v>
      </c>
    </row>
    <row r="30" spans="1:11" ht="15" thickBot="1" x14ac:dyDescent="0.25">
      <c r="A30" s="111"/>
      <c r="B30" s="203">
        <v>25</v>
      </c>
      <c r="C30" s="204" t="s">
        <v>185</v>
      </c>
      <c r="D30" s="255">
        <f>+D6+D12+D18+D24</f>
        <v>534.37703924109996</v>
      </c>
      <c r="E30" s="255">
        <f t="shared" ref="E30:K30" si="8">+E6+E12+E18+E24</f>
        <v>287.3507412047</v>
      </c>
      <c r="F30" s="255">
        <f t="shared" si="8"/>
        <v>247.02629803640002</v>
      </c>
      <c r="G30" s="255">
        <f t="shared" si="8"/>
        <v>1.3021339999999999</v>
      </c>
      <c r="H30" s="255">
        <f t="shared" si="8"/>
        <v>2.0779199999999998</v>
      </c>
      <c r="I30" s="255">
        <f t="shared" si="8"/>
        <v>0</v>
      </c>
      <c r="J30" s="255">
        <f t="shared" si="8"/>
        <v>275.19426120470001</v>
      </c>
      <c r="K30" s="255">
        <f t="shared" si="8"/>
        <v>0</v>
      </c>
    </row>
    <row r="31" spans="1:11" x14ac:dyDescent="0.2">
      <c r="B31" s="63"/>
    </row>
    <row r="32" spans="1:11" x14ac:dyDescent="0.2">
      <c r="D32" s="84"/>
      <c r="E32" s="84"/>
      <c r="F32" s="84"/>
      <c r="G32" s="84"/>
      <c r="H32" s="84"/>
      <c r="I32" s="84"/>
      <c r="J32" s="84"/>
      <c r="K32" s="84"/>
    </row>
    <row r="33" spans="2:11" x14ac:dyDescent="0.2">
      <c r="D33" s="84"/>
      <c r="E33" s="84"/>
      <c r="F33" s="84"/>
      <c r="G33" s="84"/>
      <c r="H33" s="84"/>
      <c r="I33" s="84"/>
      <c r="J33" s="84"/>
      <c r="K33" s="84"/>
    </row>
    <row r="45" spans="2:11" x14ac:dyDescent="0.2">
      <c r="B45" s="15"/>
    </row>
  </sheetData>
  <sheetProtection algorithmName="SHA-512" hashValue="UgNJBVVmh3XP9TYXXcJTTn1fckAizawgXOi18HbGdAv4yuMHiMYn2XNxFh9ZBcbTq2/9M6IGwyz1XH+P1BwHew==" saltValue="SuoiTrsLiIqR5Z2kX3sfkA==" spinCount="100000" sheet="1" formatCells="0" formatColumns="0" formatRows="0" insertColumns="0" insertRows="0" insertHyperlinks="0" deleteColumns="0" deleteRows="0" sort="0" pivotTables="0"/>
  <mergeCells count="3">
    <mergeCell ref="B4:C4"/>
    <mergeCell ref="D4:K4"/>
    <mergeCell ref="B5:C5"/>
  </mergeCells>
  <hyperlinks>
    <hyperlink ref="A1" location="Tartalomjegyzék!A1" display="Táblajegyzék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B4" sqref="B4:D16"/>
    </sheetView>
  </sheetViews>
  <sheetFormatPr defaultColWidth="8.5703125" defaultRowHeight="14.25" x14ac:dyDescent="0.2"/>
  <cols>
    <col min="1" max="1" width="15.42578125" style="18" bestFit="1" customWidth="1"/>
    <col min="2" max="2" width="4.42578125" style="18" customWidth="1"/>
    <col min="3" max="3" width="45.5703125" style="18" customWidth="1"/>
    <col min="4" max="4" width="43.42578125" style="18" customWidth="1"/>
    <col min="5" max="16384" width="8.5703125" style="18"/>
  </cols>
  <sheetData>
    <row r="1" spans="1:6" x14ac:dyDescent="0.2">
      <c r="A1" s="42" t="s">
        <v>128</v>
      </c>
    </row>
    <row r="3" spans="1:6" ht="15" thickBot="1" x14ac:dyDescent="0.25"/>
    <row r="4" spans="1:6" ht="15.75" x14ac:dyDescent="0.25">
      <c r="B4" s="349" t="s">
        <v>21</v>
      </c>
      <c r="C4" s="349"/>
      <c r="D4" s="349"/>
    </row>
    <row r="5" spans="1:6" ht="39" thickBot="1" x14ac:dyDescent="0.25">
      <c r="B5" s="350" t="s">
        <v>186</v>
      </c>
      <c r="C5" s="351"/>
      <c r="D5" s="250" t="s">
        <v>187</v>
      </c>
    </row>
    <row r="6" spans="1:6" x14ac:dyDescent="0.2">
      <c r="B6" s="208">
        <v>1</v>
      </c>
      <c r="C6" s="209" t="s">
        <v>188</v>
      </c>
      <c r="D6" s="210">
        <v>0</v>
      </c>
      <c r="F6" s="111"/>
    </row>
    <row r="7" spans="1:6" x14ac:dyDescent="0.2">
      <c r="B7" s="68">
        <v>2</v>
      </c>
      <c r="C7" s="85" t="s">
        <v>189</v>
      </c>
      <c r="D7" s="86">
        <v>0</v>
      </c>
      <c r="F7" s="111"/>
    </row>
    <row r="8" spans="1:6" x14ac:dyDescent="0.2">
      <c r="B8" s="68">
        <v>3</v>
      </c>
      <c r="C8" s="85" t="s">
        <v>190</v>
      </c>
      <c r="D8" s="86">
        <v>0</v>
      </c>
      <c r="F8" s="111"/>
    </row>
    <row r="9" spans="1:6" x14ac:dyDescent="0.2">
      <c r="B9" s="68">
        <v>4</v>
      </c>
      <c r="C9" s="85" t="s">
        <v>191</v>
      </c>
      <c r="D9" s="86">
        <v>0</v>
      </c>
      <c r="F9" s="111"/>
    </row>
    <row r="10" spans="1:6" x14ac:dyDescent="0.2">
      <c r="B10" s="68">
        <v>5</v>
      </c>
      <c r="C10" s="85" t="s">
        <v>192</v>
      </c>
      <c r="D10" s="86">
        <v>0</v>
      </c>
      <c r="F10" s="111"/>
    </row>
    <row r="11" spans="1:6" x14ac:dyDescent="0.2">
      <c r="B11" s="68">
        <v>6</v>
      </c>
      <c r="C11" s="85" t="s">
        <v>193</v>
      </c>
      <c r="D11" s="86">
        <v>0</v>
      </c>
      <c r="F11" s="111"/>
    </row>
    <row r="12" spans="1:6" x14ac:dyDescent="0.2">
      <c r="B12" s="68">
        <v>7</v>
      </c>
      <c r="C12" s="85" t="s">
        <v>194</v>
      </c>
      <c r="D12" s="86">
        <v>0</v>
      </c>
      <c r="F12" s="111"/>
    </row>
    <row r="13" spans="1:6" x14ac:dyDescent="0.2">
      <c r="B13" s="68">
        <v>8</v>
      </c>
      <c r="C13" s="85" t="s">
        <v>195</v>
      </c>
      <c r="D13" s="86">
        <v>0</v>
      </c>
      <c r="F13" s="111"/>
    </row>
    <row r="14" spans="1:6" x14ac:dyDescent="0.2">
      <c r="B14" s="68">
        <v>9</v>
      </c>
      <c r="C14" s="85" t="s">
        <v>196</v>
      </c>
      <c r="D14" s="86">
        <v>0</v>
      </c>
      <c r="F14" s="111"/>
    </row>
    <row r="15" spans="1:6" x14ac:dyDescent="0.2">
      <c r="B15" s="68">
        <v>10</v>
      </c>
      <c r="C15" s="85" t="s">
        <v>197</v>
      </c>
      <c r="D15" s="86">
        <v>0</v>
      </c>
      <c r="F15" s="111"/>
    </row>
    <row r="16" spans="1:6" ht="15" thickBot="1" x14ac:dyDescent="0.25">
      <c r="B16" s="205">
        <v>11</v>
      </c>
      <c r="C16" s="206" t="s">
        <v>198</v>
      </c>
      <c r="D16" s="207">
        <v>0</v>
      </c>
      <c r="F16" s="111"/>
    </row>
    <row r="17" spans="2:6" x14ac:dyDescent="0.2">
      <c r="B17" s="77"/>
      <c r="C17" s="87"/>
      <c r="D17" s="13"/>
      <c r="F17" s="111"/>
    </row>
    <row r="18" spans="2:6" x14ac:dyDescent="0.2">
      <c r="D18" s="88"/>
      <c r="F18" s="111"/>
    </row>
    <row r="19" spans="2:6" x14ac:dyDescent="0.2">
      <c r="B19" s="89"/>
    </row>
    <row r="22" spans="2:6" ht="15" x14ac:dyDescent="0.25">
      <c r="B22" s="80"/>
    </row>
    <row r="45" spans="2:2" x14ac:dyDescent="0.2">
      <c r="B45" s="15"/>
    </row>
  </sheetData>
  <sheetProtection algorithmName="SHA-512" hashValue="J1MnW6eBKfGGw4ZMficYU4PZNi2geETCtHk8We2OZr3w/QbQ7KJRL+dL+hHWSU2h0m+EbTZ3ANB6Yiv34LS9RA==" saltValue="AiUaPdOz8aIMTPfk2Dtqig==" spinCount="100000" sheet="1" formatCells="0" formatColumns="0" formatRows="0" insertColumns="0" insertRows="0" insertHyperlinks="0" deleteColumns="0" deleteRows="0" sort="0" pivotTables="0"/>
  <mergeCells count="2">
    <mergeCell ref="B4:D4"/>
    <mergeCell ref="B5:C5"/>
  </mergeCells>
  <hyperlinks>
    <hyperlink ref="A1" location="Tartalomjegyzék!A1" display="Táblajegyzék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activeCell="H9" sqref="H9"/>
    </sheetView>
  </sheetViews>
  <sheetFormatPr defaultColWidth="8.5703125" defaultRowHeight="14.25" x14ac:dyDescent="0.25"/>
  <cols>
    <col min="1" max="1" width="14.140625" style="64" customWidth="1"/>
    <col min="2" max="2" width="4.5703125" style="64" customWidth="1"/>
    <col min="3" max="3" width="42.140625" style="90" customWidth="1"/>
    <col min="4" max="4" width="16.7109375" style="91" bestFit="1" customWidth="1"/>
    <col min="5" max="5" width="14.7109375" style="91" bestFit="1" customWidth="1"/>
    <col min="6" max="6" width="14.28515625" style="91" bestFit="1" customWidth="1"/>
    <col min="7" max="7" width="16" style="91" bestFit="1" customWidth="1"/>
    <col min="8" max="8" width="15.140625" style="91" bestFit="1" customWidth="1"/>
    <col min="9" max="9" width="14.140625" style="91" bestFit="1" customWidth="1"/>
    <col min="10" max="10" width="15.7109375" style="91" bestFit="1" customWidth="1"/>
    <col min="11" max="12" width="13.140625" style="91" bestFit="1" customWidth="1"/>
    <col min="13" max="13" width="9.5703125" style="64" bestFit="1" customWidth="1"/>
    <col min="14" max="16384" width="8.5703125" style="64"/>
  </cols>
  <sheetData>
    <row r="1" spans="1:16" x14ac:dyDescent="0.2">
      <c r="A1" s="42" t="s">
        <v>128</v>
      </c>
    </row>
    <row r="3" spans="1:16" ht="15" thickBot="1" x14ac:dyDescent="0.3">
      <c r="C3" s="92"/>
      <c r="M3" s="91"/>
    </row>
    <row r="4" spans="1:16" ht="15.75" x14ac:dyDescent="0.25">
      <c r="B4" s="352" t="s">
        <v>23</v>
      </c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</row>
    <row r="5" spans="1:16" x14ac:dyDescent="0.25">
      <c r="B5" s="353" t="s">
        <v>199</v>
      </c>
      <c r="C5" s="353"/>
      <c r="D5" s="354" t="s">
        <v>200</v>
      </c>
      <c r="E5" s="354"/>
      <c r="F5" s="354"/>
      <c r="G5" s="354" t="s">
        <v>201</v>
      </c>
      <c r="H5" s="354"/>
      <c r="I5" s="354"/>
      <c r="J5" s="354"/>
      <c r="K5" s="354"/>
      <c r="L5" s="354"/>
      <c r="M5" s="354" t="s">
        <v>69</v>
      </c>
    </row>
    <row r="6" spans="1:16" ht="51.75" thickBot="1" x14ac:dyDescent="0.3">
      <c r="B6" s="350"/>
      <c r="C6" s="350"/>
      <c r="D6" s="250" t="s">
        <v>130</v>
      </c>
      <c r="E6" s="250" t="s">
        <v>131</v>
      </c>
      <c r="F6" s="250" t="s">
        <v>202</v>
      </c>
      <c r="G6" s="250" t="s">
        <v>203</v>
      </c>
      <c r="H6" s="250" t="s">
        <v>204</v>
      </c>
      <c r="I6" s="250" t="s">
        <v>205</v>
      </c>
      <c r="J6" s="250" t="s">
        <v>206</v>
      </c>
      <c r="K6" s="250" t="s">
        <v>207</v>
      </c>
      <c r="L6" s="250" t="s">
        <v>208</v>
      </c>
      <c r="M6" s="355"/>
    </row>
    <row r="7" spans="1:16" ht="15" thickBot="1" x14ac:dyDescent="0.3">
      <c r="B7" s="214">
        <v>1</v>
      </c>
      <c r="C7" s="215" t="s">
        <v>209</v>
      </c>
      <c r="D7" s="216"/>
      <c r="E7" s="216"/>
      <c r="F7" s="216"/>
      <c r="G7" s="216"/>
      <c r="H7" s="216"/>
      <c r="I7" s="216"/>
      <c r="J7" s="216"/>
      <c r="K7" s="216"/>
      <c r="L7" s="216"/>
      <c r="M7" s="217">
        <f>+D8+E8+G9+H9+I9+J9+K9+L9+G10+H10+I10+J10+K10+L10</f>
        <v>64</v>
      </c>
    </row>
    <row r="8" spans="1:16" x14ac:dyDescent="0.25">
      <c r="B8" s="93">
        <v>2</v>
      </c>
      <c r="C8" s="10" t="s">
        <v>210</v>
      </c>
      <c r="D8" s="83">
        <v>5</v>
      </c>
      <c r="E8" s="83">
        <v>5</v>
      </c>
      <c r="F8" s="83">
        <f>+D8+E8</f>
        <v>10</v>
      </c>
      <c r="G8" s="94"/>
      <c r="H8" s="94"/>
      <c r="I8" s="94"/>
      <c r="J8" s="94"/>
      <c r="K8" s="94"/>
      <c r="L8" s="94"/>
      <c r="M8" s="95"/>
    </row>
    <row r="9" spans="1:16" x14ac:dyDescent="0.25">
      <c r="B9" s="93">
        <v>3</v>
      </c>
      <c r="C9" s="10" t="s">
        <v>211</v>
      </c>
      <c r="D9" s="94"/>
      <c r="E9" s="94"/>
      <c r="F9" s="94"/>
      <c r="G9" s="83">
        <v>3</v>
      </c>
      <c r="H9" s="83">
        <v>1</v>
      </c>
      <c r="I9" s="83"/>
      <c r="J9" s="83">
        <v>3</v>
      </c>
      <c r="K9" s="83"/>
      <c r="L9" s="83">
        <v>10</v>
      </c>
      <c r="M9" s="95"/>
      <c r="O9" s="256"/>
      <c r="P9" s="257"/>
    </row>
    <row r="10" spans="1:16" ht="15" thickBot="1" x14ac:dyDescent="0.3">
      <c r="B10" s="93">
        <v>4</v>
      </c>
      <c r="C10" s="10" t="s">
        <v>212</v>
      </c>
      <c r="D10" s="94"/>
      <c r="E10" s="94"/>
      <c r="F10" s="94"/>
      <c r="G10" s="83">
        <v>8</v>
      </c>
      <c r="H10" s="83"/>
      <c r="I10" s="83">
        <v>5</v>
      </c>
      <c r="J10" s="83">
        <v>2</v>
      </c>
      <c r="K10" s="83">
        <v>6</v>
      </c>
      <c r="L10" s="83">
        <v>16</v>
      </c>
      <c r="M10" s="95"/>
      <c r="O10" s="256"/>
      <c r="P10" s="257"/>
    </row>
    <row r="11" spans="1:16" ht="26.25" thickBot="1" x14ac:dyDescent="0.3">
      <c r="B11" s="218">
        <v>5</v>
      </c>
      <c r="C11" s="219" t="s">
        <v>213</v>
      </c>
      <c r="D11" s="258">
        <f>+D12+D13</f>
        <v>9.9</v>
      </c>
      <c r="E11" s="258">
        <f t="shared" ref="E11:L11" si="0">+E12+E13</f>
        <v>350.2704</v>
      </c>
      <c r="F11" s="258">
        <f t="shared" si="0"/>
        <v>360.17039999999997</v>
      </c>
      <c r="G11" s="258">
        <f t="shared" si="0"/>
        <v>632.16441108479989</v>
      </c>
      <c r="H11" s="258">
        <f t="shared" si="0"/>
        <v>60.305099999999996</v>
      </c>
      <c r="I11" s="258">
        <f t="shared" si="0"/>
        <v>215.26900000000001</v>
      </c>
      <c r="J11" s="258">
        <f t="shared" si="0"/>
        <v>86.430919549999999</v>
      </c>
      <c r="K11" s="258">
        <f t="shared" si="0"/>
        <v>176.3441489896</v>
      </c>
      <c r="L11" s="258">
        <f t="shared" si="0"/>
        <v>880.71916154849998</v>
      </c>
      <c r="M11" s="220"/>
      <c r="O11" s="256"/>
      <c r="P11" s="257"/>
    </row>
    <row r="12" spans="1:16" x14ac:dyDescent="0.25">
      <c r="B12" s="93">
        <v>6</v>
      </c>
      <c r="C12" s="10" t="s">
        <v>214</v>
      </c>
      <c r="D12" s="259"/>
      <c r="E12" s="259">
        <f>112130400/1000000</f>
        <v>112.13039999999999</v>
      </c>
      <c r="F12" s="259">
        <f>+D12+E12</f>
        <v>112.13039999999999</v>
      </c>
      <c r="G12" s="259">
        <f>260328414.1293/1000000</f>
        <v>260.32841412929997</v>
      </c>
      <c r="H12" s="259">
        <f>17405100/1000000</f>
        <v>17.405100000000001</v>
      </c>
      <c r="I12" s="259">
        <f>91200000/1000000</f>
        <v>91.2</v>
      </c>
      <c r="J12" s="259">
        <f>13895622.55/1000000</f>
        <v>13.895622550000001</v>
      </c>
      <c r="K12" s="259">
        <f>39971682.6597/1000000</f>
        <v>39.971682659700001</v>
      </c>
      <c r="L12" s="259">
        <f>334567292.4165/1000000</f>
        <v>334.56729241649998</v>
      </c>
      <c r="M12" s="95"/>
      <c r="O12" s="256"/>
      <c r="P12" s="257"/>
    </row>
    <row r="13" spans="1:16" ht="15" thickBot="1" x14ac:dyDescent="0.3">
      <c r="B13" s="211">
        <v>7</v>
      </c>
      <c r="C13" s="212" t="s">
        <v>215</v>
      </c>
      <c r="D13" s="260">
        <f>9900000/1000000</f>
        <v>9.9</v>
      </c>
      <c r="E13" s="260">
        <f>238140000/1000000</f>
        <v>238.14</v>
      </c>
      <c r="F13" s="260">
        <f>+D13+E13</f>
        <v>248.04</v>
      </c>
      <c r="G13" s="260">
        <f>371835996.9555/1000000</f>
        <v>371.83599695549998</v>
      </c>
      <c r="H13" s="260">
        <f>42900000/1000000</f>
        <v>42.9</v>
      </c>
      <c r="I13" s="260">
        <f>124069000/1000000</f>
        <v>124.069</v>
      </c>
      <c r="J13" s="260">
        <f>72535297/1000000</f>
        <v>72.535297</v>
      </c>
      <c r="K13" s="260">
        <f>136372466.3299/1000000</f>
        <v>136.37246632989999</v>
      </c>
      <c r="L13" s="260">
        <f>546151869.132/1000000</f>
        <v>546.151869132</v>
      </c>
      <c r="M13" s="213"/>
      <c r="O13" s="256"/>
      <c r="P13" s="257"/>
    </row>
    <row r="14" spans="1:16" x14ac:dyDescent="0.25">
      <c r="D14" s="96"/>
      <c r="E14" s="96"/>
      <c r="F14" s="96"/>
      <c r="G14" s="96"/>
      <c r="H14" s="96"/>
      <c r="I14" s="96"/>
      <c r="J14" s="96"/>
      <c r="K14" s="96"/>
      <c r="L14" s="96"/>
      <c r="P14" s="257"/>
    </row>
    <row r="15" spans="1:16" x14ac:dyDescent="0.25">
      <c r="D15" s="96"/>
      <c r="E15" s="96"/>
      <c r="F15" s="96"/>
      <c r="G15" s="96"/>
      <c r="H15" s="96"/>
      <c r="I15" s="96"/>
      <c r="J15" s="96"/>
      <c r="K15" s="96"/>
      <c r="L15" s="96"/>
    </row>
    <row r="16" spans="1:16" x14ac:dyDescent="0.25">
      <c r="D16" s="84"/>
      <c r="E16" s="96"/>
      <c r="F16" s="96"/>
      <c r="G16" s="96"/>
      <c r="H16" s="96"/>
      <c r="I16" s="96"/>
      <c r="J16" s="96"/>
      <c r="K16" s="96"/>
      <c r="L16" s="96"/>
    </row>
    <row r="17" spans="2:12" x14ac:dyDescent="0.25">
      <c r="D17" s="96"/>
      <c r="E17" s="96"/>
      <c r="F17" s="96"/>
      <c r="G17" s="96"/>
      <c r="H17" s="96"/>
      <c r="I17" s="96"/>
      <c r="J17" s="96"/>
      <c r="K17" s="96"/>
      <c r="L17" s="96"/>
    </row>
    <row r="18" spans="2:12" x14ac:dyDescent="0.25">
      <c r="D18" s="96"/>
      <c r="E18" s="96"/>
      <c r="F18" s="96"/>
      <c r="G18" s="96"/>
      <c r="H18" s="96"/>
      <c r="I18" s="96"/>
      <c r="J18" s="96"/>
      <c r="K18" s="96"/>
      <c r="L18" s="96"/>
    </row>
    <row r="19" spans="2:12" x14ac:dyDescent="0.25">
      <c r="D19" s="96"/>
      <c r="E19" s="96"/>
      <c r="F19" s="96"/>
      <c r="G19" s="96"/>
      <c r="H19" s="96"/>
      <c r="I19" s="96"/>
      <c r="J19" s="96"/>
      <c r="K19" s="96"/>
      <c r="L19" s="96"/>
    </row>
    <row r="20" spans="2:12" x14ac:dyDescent="0.25">
      <c r="D20" s="96"/>
      <c r="E20" s="96"/>
      <c r="F20" s="96"/>
      <c r="G20" s="96"/>
      <c r="H20" s="96"/>
      <c r="I20" s="96"/>
      <c r="J20" s="96"/>
      <c r="K20" s="96"/>
      <c r="L20" s="96"/>
    </row>
    <row r="22" spans="2:12" ht="15" x14ac:dyDescent="0.25">
      <c r="B22" s="97"/>
    </row>
    <row r="45" spans="2:2" x14ac:dyDescent="0.25">
      <c r="B45" s="98"/>
    </row>
  </sheetData>
  <sheetProtection algorithmName="SHA-512" hashValue="3yMumLK+k070KID2UvxLcUOxnog5fZ7b22Ynt8k4GEzFRlAh4VcaT9uBiWhBPtHP9vfiJMmCdprX69sXG4SOUg==" saltValue="FzYcWxLkd2alBaZqCpBhXw==" spinCount="100000" sheet="1" formatCells="0" formatColumns="0" formatRows="0" insertColumns="0" insertRows="0" insertHyperlinks="0" deleteColumns="0" deleteRows="0" sort="0" pivotTables="0"/>
  <mergeCells count="5">
    <mergeCell ref="B4:M4"/>
    <mergeCell ref="B5:C6"/>
    <mergeCell ref="D5:F5"/>
    <mergeCell ref="G5:L5"/>
    <mergeCell ref="M5:M6"/>
  </mergeCells>
  <hyperlinks>
    <hyperlink ref="A1" location="Tartalomjegyzék!A1" display="Táblajegyzék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D8" sqref="D8"/>
    </sheetView>
  </sheetViews>
  <sheetFormatPr defaultColWidth="8.5703125" defaultRowHeight="14.25" x14ac:dyDescent="0.2"/>
  <cols>
    <col min="1" max="1" width="15.42578125" style="18" bestFit="1" customWidth="1"/>
    <col min="2" max="2" width="57.140625" style="18" customWidth="1"/>
    <col min="3" max="7" width="17.5703125" style="18" customWidth="1"/>
    <col min="8" max="8" width="8.5703125" style="18"/>
    <col min="9" max="9" width="11.28515625" style="18" bestFit="1" customWidth="1"/>
    <col min="10" max="10" width="11.42578125" style="18" customWidth="1"/>
    <col min="11" max="16384" width="8.5703125" style="18"/>
  </cols>
  <sheetData>
    <row r="1" spans="1:12" x14ac:dyDescent="0.2">
      <c r="A1" s="42" t="s">
        <v>128</v>
      </c>
    </row>
    <row r="3" spans="1:12" ht="15" thickBot="1" x14ac:dyDescent="0.25"/>
    <row r="4" spans="1:12" ht="36" customHeight="1" x14ac:dyDescent="0.25">
      <c r="B4" s="221" t="s">
        <v>24</v>
      </c>
      <c r="C4" s="263" t="s">
        <v>10</v>
      </c>
      <c r="D4" s="263"/>
      <c r="E4" s="263"/>
      <c r="F4" s="263"/>
      <c r="G4" s="263"/>
    </row>
    <row r="5" spans="1:12" x14ac:dyDescent="0.2">
      <c r="B5" s="264" t="s">
        <v>25</v>
      </c>
      <c r="C5" s="266" t="s">
        <v>26</v>
      </c>
      <c r="D5" s="266"/>
      <c r="E5" s="266"/>
      <c r="F5" s="266" t="s">
        <v>27</v>
      </c>
      <c r="G5" s="266" t="s">
        <v>28</v>
      </c>
    </row>
    <row r="6" spans="1:12" ht="15" thickBot="1" x14ac:dyDescent="0.25">
      <c r="B6" s="265"/>
      <c r="C6" s="222">
        <v>44926</v>
      </c>
      <c r="D6" s="222">
        <v>45291</v>
      </c>
      <c r="E6" s="222">
        <v>45657</v>
      </c>
      <c r="F6" s="267"/>
      <c r="G6" s="267"/>
    </row>
    <row r="7" spans="1:12" x14ac:dyDescent="0.2">
      <c r="B7" s="129" t="s">
        <v>29</v>
      </c>
      <c r="C7" s="130">
        <v>29038.227492000002</v>
      </c>
      <c r="D7" s="130">
        <v>47656.314971</v>
      </c>
      <c r="E7" s="130">
        <v>56350.710920999998</v>
      </c>
      <c r="F7" s="130">
        <f>AVERAGE(C7:E7)*15%</f>
        <v>6652.2626692000003</v>
      </c>
      <c r="G7" s="130">
        <f>+F7*12.5</f>
        <v>83153.28336500001</v>
      </c>
      <c r="H7" s="76"/>
      <c r="K7" s="128"/>
      <c r="L7" s="76"/>
    </row>
    <row r="8" spans="1:12" ht="25.5" x14ac:dyDescent="0.2">
      <c r="B8" s="8" t="s">
        <v>30</v>
      </c>
      <c r="C8" s="9">
        <v>0</v>
      </c>
      <c r="D8" s="9">
        <v>0</v>
      </c>
      <c r="E8" s="9">
        <v>0</v>
      </c>
      <c r="F8" s="9">
        <v>0</v>
      </c>
      <c r="G8" s="9">
        <v>0</v>
      </c>
    </row>
    <row r="9" spans="1:12" x14ac:dyDescent="0.2">
      <c r="B9" s="10" t="s">
        <v>31</v>
      </c>
      <c r="C9" s="11">
        <v>0</v>
      </c>
      <c r="D9" s="11">
        <v>0</v>
      </c>
      <c r="E9" s="11">
        <v>0</v>
      </c>
      <c r="F9" s="12"/>
      <c r="G9" s="12"/>
    </row>
    <row r="10" spans="1:12" x14ac:dyDescent="0.2">
      <c r="B10" s="10" t="s">
        <v>32</v>
      </c>
      <c r="C10" s="13">
        <v>0</v>
      </c>
      <c r="D10" s="13">
        <v>0</v>
      </c>
      <c r="E10" s="13">
        <v>0</v>
      </c>
      <c r="F10" s="14"/>
      <c r="G10" s="14"/>
    </row>
    <row r="11" spans="1:12" ht="26.25" thickBot="1" x14ac:dyDescent="0.25">
      <c r="B11" s="138" t="s">
        <v>33</v>
      </c>
      <c r="C11" s="139">
        <v>0</v>
      </c>
      <c r="D11" s="139">
        <v>0</v>
      </c>
      <c r="E11" s="139">
        <v>0</v>
      </c>
      <c r="F11" s="139">
        <v>0</v>
      </c>
      <c r="G11" s="139">
        <v>0</v>
      </c>
    </row>
    <row r="12" spans="1:12" x14ac:dyDescent="0.2">
      <c r="B12" s="15"/>
      <c r="C12" s="15"/>
      <c r="D12" s="15"/>
      <c r="E12" s="15"/>
      <c r="F12" s="15"/>
      <c r="G12" s="15"/>
    </row>
    <row r="13" spans="1:12" x14ac:dyDescent="0.2">
      <c r="B13" s="16"/>
      <c r="C13" s="16"/>
      <c r="D13" s="16"/>
      <c r="E13" s="16"/>
      <c r="F13" s="16"/>
      <c r="G13" s="17"/>
    </row>
    <row r="14" spans="1:12" x14ac:dyDescent="0.2">
      <c r="B14" s="16"/>
      <c r="C14" s="16"/>
      <c r="D14" s="16"/>
      <c r="E14" s="16"/>
      <c r="F14" s="17"/>
      <c r="G14" s="16"/>
    </row>
    <row r="15" spans="1:12" x14ac:dyDescent="0.2">
      <c r="C15" s="16"/>
      <c r="D15" s="16"/>
      <c r="E15" s="16"/>
      <c r="F15" s="16"/>
      <c r="G15" s="19"/>
    </row>
    <row r="16" spans="1:12" x14ac:dyDescent="0.2">
      <c r="B16" s="16"/>
      <c r="C16" s="17"/>
      <c r="D16" s="17"/>
      <c r="E16" s="17"/>
      <c r="F16" s="17"/>
      <c r="G16" s="17"/>
    </row>
    <row r="17" spans="2:7" x14ac:dyDescent="0.2">
      <c r="B17" s="16"/>
      <c r="C17" s="17"/>
      <c r="D17" s="17"/>
      <c r="E17" s="17"/>
      <c r="F17" s="17"/>
      <c r="G17" s="17"/>
    </row>
    <row r="18" spans="2:7" x14ac:dyDescent="0.2">
      <c r="B18" s="19"/>
      <c r="C18" s="17"/>
      <c r="D18" s="17"/>
      <c r="E18" s="17"/>
      <c r="F18" s="17"/>
      <c r="G18" s="17"/>
    </row>
    <row r="19" spans="2:7" x14ac:dyDescent="0.2">
      <c r="B19" s="19"/>
      <c r="C19" s="57"/>
      <c r="D19" s="57"/>
      <c r="E19" s="57"/>
      <c r="F19" s="57"/>
      <c r="G19" s="57"/>
    </row>
    <row r="20" spans="2:7" x14ac:dyDescent="0.2">
      <c r="B20" s="19"/>
      <c r="C20" s="19"/>
      <c r="D20" s="19"/>
      <c r="E20" s="19"/>
      <c r="F20" s="19"/>
      <c r="G20" s="19"/>
    </row>
    <row r="21" spans="2:7" x14ac:dyDescent="0.2">
      <c r="B21" s="19"/>
      <c r="C21" s="19"/>
      <c r="D21" s="19"/>
      <c r="E21" s="19"/>
      <c r="F21" s="19"/>
      <c r="G21" s="19"/>
    </row>
    <row r="22" spans="2:7" x14ac:dyDescent="0.2">
      <c r="B22" s="19"/>
      <c r="C22" s="19"/>
      <c r="D22" s="19"/>
      <c r="E22" s="19"/>
      <c r="F22" s="19"/>
      <c r="G22" s="19"/>
    </row>
  </sheetData>
  <sheetProtection algorithmName="SHA-512" hashValue="0VXUC45qBy/tyZwUpjnmVm6FceJt6YFrOKq92jC6i7CDiPlJnhQaBPLMIEPNyNZTw4jgbBEB0Gtw7qlskYlQGA==" saltValue="HStBvae6XE/LaTuQIyH7Iw==" spinCount="100000" sheet="1" objects="1" scenarios="1"/>
  <mergeCells count="5">
    <mergeCell ref="C4:G4"/>
    <mergeCell ref="B5:B6"/>
    <mergeCell ref="C5:E5"/>
    <mergeCell ref="F5:F6"/>
    <mergeCell ref="G5:G6"/>
  </mergeCells>
  <hyperlinks>
    <hyperlink ref="A1" location="Tartalomjegyzék!A1" display="Táblajegyzék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D10" sqref="D10"/>
    </sheetView>
  </sheetViews>
  <sheetFormatPr defaultRowHeight="15" x14ac:dyDescent="0.25"/>
  <cols>
    <col min="1" max="1" width="15.42578125" bestFit="1" customWidth="1"/>
    <col min="2" max="2" width="7.5703125" style="23" customWidth="1"/>
    <col min="3" max="3" width="78.85546875" style="24" bestFit="1" customWidth="1"/>
    <col min="4" max="6" width="18.42578125" style="24" customWidth="1"/>
  </cols>
  <sheetData>
    <row r="1" spans="1:9" x14ac:dyDescent="0.25">
      <c r="A1" s="42"/>
      <c r="B1" s="58"/>
    </row>
    <row r="2" spans="1:9" x14ac:dyDescent="0.25">
      <c r="C2" s="99"/>
      <c r="D2" s="59"/>
      <c r="E2" s="59"/>
      <c r="F2" s="59"/>
    </row>
    <row r="3" spans="1:9" ht="15.75" thickBot="1" x14ac:dyDescent="0.3">
      <c r="D3" s="59"/>
      <c r="E3" s="59"/>
      <c r="F3" s="59"/>
    </row>
    <row r="4" spans="1:9" ht="15.75" x14ac:dyDescent="0.25">
      <c r="B4" s="268" t="s">
        <v>4</v>
      </c>
      <c r="C4" s="268"/>
      <c r="D4" s="268"/>
      <c r="E4" s="268"/>
      <c r="F4" s="268"/>
    </row>
    <row r="5" spans="1:9" ht="38.25" x14ac:dyDescent="0.25">
      <c r="B5" s="269" t="s">
        <v>34</v>
      </c>
      <c r="C5" s="269"/>
      <c r="D5" s="271" t="s">
        <v>35</v>
      </c>
      <c r="E5" s="271"/>
      <c r="F5" s="140" t="s">
        <v>36</v>
      </c>
    </row>
    <row r="6" spans="1:9" ht="15.75" thickBot="1" x14ac:dyDescent="0.3">
      <c r="B6" s="270"/>
      <c r="C6" s="270"/>
      <c r="D6" s="223">
        <v>45657</v>
      </c>
      <c r="E6" s="223">
        <v>45565</v>
      </c>
      <c r="F6" s="223">
        <v>45657</v>
      </c>
    </row>
    <row r="7" spans="1:9" x14ac:dyDescent="0.25">
      <c r="A7" s="230"/>
      <c r="B7" s="131">
        <v>1</v>
      </c>
      <c r="C7" s="132" t="s">
        <v>37</v>
      </c>
      <c r="D7" s="133">
        <f>+D8</f>
        <v>446262.84719499998</v>
      </c>
      <c r="E7" s="133">
        <f>+E8</f>
        <v>372097.92479700001</v>
      </c>
      <c r="F7" s="133">
        <f>+F8</f>
        <v>35701.0277756</v>
      </c>
      <c r="H7" s="231"/>
      <c r="I7" s="61"/>
    </row>
    <row r="8" spans="1:9" s="60" customFormat="1" x14ac:dyDescent="0.25">
      <c r="A8"/>
      <c r="B8" s="20">
        <v>2</v>
      </c>
      <c r="C8" s="21" t="s">
        <v>38</v>
      </c>
      <c r="D8" s="22">
        <v>446262.84719499998</v>
      </c>
      <c r="E8" s="22">
        <v>372097.92479700001</v>
      </c>
      <c r="F8" s="22">
        <f>+D8*8%</f>
        <v>35701.0277756</v>
      </c>
      <c r="I8" s="61"/>
    </row>
    <row r="9" spans="1:9" x14ac:dyDescent="0.25">
      <c r="B9" s="20">
        <v>3</v>
      </c>
      <c r="C9" s="21" t="s">
        <v>39</v>
      </c>
      <c r="D9" s="22">
        <v>0</v>
      </c>
      <c r="E9" s="22">
        <v>0</v>
      </c>
      <c r="F9" s="22">
        <v>0</v>
      </c>
      <c r="I9" s="61"/>
    </row>
    <row r="10" spans="1:9" x14ac:dyDescent="0.25">
      <c r="B10" s="20">
        <v>4</v>
      </c>
      <c r="C10" s="21" t="s">
        <v>40</v>
      </c>
      <c r="D10" s="22">
        <v>0</v>
      </c>
      <c r="E10" s="22">
        <v>0</v>
      </c>
      <c r="F10" s="22">
        <v>0</v>
      </c>
      <c r="I10" s="61"/>
    </row>
    <row r="11" spans="1:9" x14ac:dyDescent="0.25">
      <c r="B11" s="20" t="s">
        <v>41</v>
      </c>
      <c r="C11" s="21" t="s">
        <v>42</v>
      </c>
      <c r="D11" s="22">
        <v>0</v>
      </c>
      <c r="E11" s="22">
        <v>0</v>
      </c>
      <c r="F11" s="22">
        <v>0</v>
      </c>
      <c r="I11" s="61"/>
    </row>
    <row r="12" spans="1:9" x14ac:dyDescent="0.25">
      <c r="B12" s="20">
        <v>5</v>
      </c>
      <c r="C12" s="21" t="s">
        <v>43</v>
      </c>
      <c r="D12" s="22">
        <v>0</v>
      </c>
      <c r="E12" s="22">
        <v>0</v>
      </c>
      <c r="F12" s="22">
        <v>0</v>
      </c>
      <c r="I12" s="61"/>
    </row>
    <row r="13" spans="1:9" x14ac:dyDescent="0.25">
      <c r="A13" s="230"/>
      <c r="B13" s="131">
        <v>6</v>
      </c>
      <c r="C13" s="134" t="s">
        <v>44</v>
      </c>
      <c r="D13" s="133">
        <f>+D17</f>
        <v>6189.3501880000003</v>
      </c>
      <c r="E13" s="133">
        <f>+E17</f>
        <v>6540.3224749999999</v>
      </c>
      <c r="F13" s="133">
        <f>+F17</f>
        <v>495.14801504000002</v>
      </c>
      <c r="H13" s="231"/>
      <c r="I13" s="61"/>
    </row>
    <row r="14" spans="1:9" s="60" customFormat="1" x14ac:dyDescent="0.25">
      <c r="A14"/>
      <c r="B14" s="20">
        <v>7</v>
      </c>
      <c r="C14" s="21" t="s">
        <v>38</v>
      </c>
      <c r="D14" s="22">
        <v>0</v>
      </c>
      <c r="E14" s="22">
        <v>0</v>
      </c>
      <c r="F14" s="22">
        <v>0</v>
      </c>
      <c r="I14" s="61"/>
    </row>
    <row r="15" spans="1:9" x14ac:dyDescent="0.25">
      <c r="B15" s="20">
        <v>8</v>
      </c>
      <c r="C15" s="21" t="s">
        <v>45</v>
      </c>
      <c r="D15" s="22">
        <v>0</v>
      </c>
      <c r="E15" s="22">
        <v>0</v>
      </c>
      <c r="F15" s="22">
        <v>0</v>
      </c>
      <c r="I15" s="61"/>
    </row>
    <row r="16" spans="1:9" x14ac:dyDescent="0.25">
      <c r="B16" s="20" t="s">
        <v>46</v>
      </c>
      <c r="C16" s="21" t="s">
        <v>47</v>
      </c>
      <c r="D16" s="22">
        <v>0</v>
      </c>
      <c r="E16" s="22">
        <v>0</v>
      </c>
      <c r="F16" s="22">
        <v>0</v>
      </c>
      <c r="I16" s="61"/>
    </row>
    <row r="17" spans="1:9" x14ac:dyDescent="0.25">
      <c r="B17" s="20" t="s">
        <v>48</v>
      </c>
      <c r="C17" s="21" t="s">
        <v>49</v>
      </c>
      <c r="D17" s="22">
        <v>6189.3501880000003</v>
      </c>
      <c r="E17" s="22">
        <v>6540.3224749999999</v>
      </c>
      <c r="F17" s="22">
        <f>+D17*8%</f>
        <v>495.14801504000002</v>
      </c>
      <c r="I17" s="61"/>
    </row>
    <row r="18" spans="1:9" x14ac:dyDescent="0.25">
      <c r="B18" s="20">
        <v>9</v>
      </c>
      <c r="C18" s="21" t="s">
        <v>50</v>
      </c>
      <c r="D18" s="22">
        <v>0</v>
      </c>
      <c r="E18" s="22">
        <v>0</v>
      </c>
      <c r="F18" s="22">
        <v>0</v>
      </c>
      <c r="I18" s="61"/>
    </row>
    <row r="19" spans="1:9" x14ac:dyDescent="0.25">
      <c r="A19" s="60"/>
      <c r="B19" s="131">
        <v>15</v>
      </c>
      <c r="C19" s="134" t="s">
        <v>51</v>
      </c>
      <c r="D19" s="133">
        <v>0</v>
      </c>
      <c r="E19" s="133">
        <v>0</v>
      </c>
      <c r="F19" s="133">
        <v>0</v>
      </c>
      <c r="I19" s="61"/>
    </row>
    <row r="20" spans="1:9" s="60" customFormat="1" x14ac:dyDescent="0.25">
      <c r="B20" s="131">
        <v>16</v>
      </c>
      <c r="C20" s="134" t="s">
        <v>52</v>
      </c>
      <c r="D20" s="133">
        <v>0</v>
      </c>
      <c r="E20" s="133">
        <v>0</v>
      </c>
      <c r="F20" s="133">
        <v>0</v>
      </c>
      <c r="I20" s="61"/>
    </row>
    <row r="21" spans="1:9" s="60" customFormat="1" x14ac:dyDescent="0.25">
      <c r="A21"/>
      <c r="B21" s="20">
        <v>17</v>
      </c>
      <c r="C21" s="21" t="s">
        <v>53</v>
      </c>
      <c r="D21" s="22">
        <v>0</v>
      </c>
      <c r="E21" s="22">
        <v>0</v>
      </c>
      <c r="F21" s="22">
        <v>0</v>
      </c>
      <c r="I21" s="61"/>
    </row>
    <row r="22" spans="1:9" x14ac:dyDescent="0.25">
      <c r="B22" s="20">
        <v>18</v>
      </c>
      <c r="C22" s="21" t="s">
        <v>54</v>
      </c>
      <c r="D22" s="22">
        <v>0</v>
      </c>
      <c r="E22" s="22">
        <v>0</v>
      </c>
      <c r="F22" s="22">
        <v>0</v>
      </c>
      <c r="I22" s="61"/>
    </row>
    <row r="23" spans="1:9" x14ac:dyDescent="0.25">
      <c r="B23" s="20">
        <v>19</v>
      </c>
      <c r="C23" s="21" t="s">
        <v>55</v>
      </c>
      <c r="D23" s="22">
        <v>0</v>
      </c>
      <c r="E23" s="22">
        <v>0</v>
      </c>
      <c r="F23" s="22">
        <v>0</v>
      </c>
      <c r="I23" s="61"/>
    </row>
    <row r="24" spans="1:9" x14ac:dyDescent="0.25">
      <c r="B24" s="20" t="s">
        <v>56</v>
      </c>
      <c r="C24" s="21" t="s">
        <v>57</v>
      </c>
      <c r="D24" s="22">
        <v>0</v>
      </c>
      <c r="E24" s="22">
        <v>0</v>
      </c>
      <c r="F24" s="22">
        <v>0</v>
      </c>
      <c r="I24" s="61"/>
    </row>
    <row r="25" spans="1:9" x14ac:dyDescent="0.25">
      <c r="A25" s="230"/>
      <c r="B25" s="131">
        <v>20</v>
      </c>
      <c r="C25" s="134" t="s">
        <v>58</v>
      </c>
      <c r="D25" s="133">
        <f>+D26</f>
        <v>1116.81555</v>
      </c>
      <c r="E25" s="133">
        <f>+E26</f>
        <v>1380.158275</v>
      </c>
      <c r="F25" s="133">
        <f t="shared" ref="F25" si="0">+F26</f>
        <v>89.345244000000008</v>
      </c>
      <c r="H25" s="231"/>
      <c r="I25" s="61"/>
    </row>
    <row r="26" spans="1:9" s="60" customFormat="1" x14ac:dyDescent="0.25">
      <c r="A26"/>
      <c r="B26" s="20">
        <v>21</v>
      </c>
      <c r="C26" s="21" t="s">
        <v>38</v>
      </c>
      <c r="D26" s="22">
        <v>1116.81555</v>
      </c>
      <c r="E26" s="22">
        <v>1380.158275</v>
      </c>
      <c r="F26" s="22">
        <f>+D26*8%</f>
        <v>89.345244000000008</v>
      </c>
      <c r="I26" s="61"/>
    </row>
    <row r="27" spans="1:9" x14ac:dyDescent="0.25">
      <c r="B27" s="20">
        <v>22</v>
      </c>
      <c r="C27" s="21" t="s">
        <v>59</v>
      </c>
      <c r="D27" s="22">
        <v>0</v>
      </c>
      <c r="E27" s="22">
        <v>0</v>
      </c>
      <c r="F27" s="22">
        <v>0</v>
      </c>
      <c r="I27" s="61"/>
    </row>
    <row r="28" spans="1:9" x14ac:dyDescent="0.25">
      <c r="A28" s="60"/>
      <c r="B28" s="131" t="s">
        <v>60</v>
      </c>
      <c r="C28" s="134" t="s">
        <v>61</v>
      </c>
      <c r="D28" s="133">
        <v>0</v>
      </c>
      <c r="E28" s="133">
        <v>0</v>
      </c>
      <c r="F28" s="133">
        <v>0</v>
      </c>
      <c r="I28" s="61"/>
    </row>
    <row r="29" spans="1:9" s="60" customFormat="1" x14ac:dyDescent="0.25">
      <c r="A29" s="230"/>
      <c r="B29" s="131">
        <v>23</v>
      </c>
      <c r="C29" s="134" t="s">
        <v>62</v>
      </c>
      <c r="D29" s="133">
        <f t="shared" ref="D29:F29" si="1">+D30</f>
        <v>83153.283362999995</v>
      </c>
      <c r="E29" s="133">
        <f t="shared" si="1"/>
        <v>56069.177224999999</v>
      </c>
      <c r="F29" s="133">
        <f t="shared" si="1"/>
        <v>6652.2626690399993</v>
      </c>
      <c r="H29" s="231"/>
      <c r="I29" s="61"/>
    </row>
    <row r="30" spans="1:9" s="60" customFormat="1" x14ac:dyDescent="0.25">
      <c r="A30"/>
      <c r="B30" s="20" t="s">
        <v>63</v>
      </c>
      <c r="C30" s="21" t="s">
        <v>64</v>
      </c>
      <c r="D30" s="22">
        <v>83153.283362999995</v>
      </c>
      <c r="E30" s="22">
        <v>56069.177224999999</v>
      </c>
      <c r="F30" s="22">
        <f>+D30*8%</f>
        <v>6652.2626690399993</v>
      </c>
      <c r="I30" s="61"/>
    </row>
    <row r="31" spans="1:9" x14ac:dyDescent="0.25">
      <c r="B31" s="20" t="s">
        <v>65</v>
      </c>
      <c r="C31" s="21" t="s">
        <v>38</v>
      </c>
      <c r="D31" s="22">
        <v>0</v>
      </c>
      <c r="E31" s="22">
        <v>0</v>
      </c>
      <c r="F31" s="22">
        <v>0</v>
      </c>
      <c r="I31" s="61"/>
    </row>
    <row r="32" spans="1:9" x14ac:dyDescent="0.25">
      <c r="B32" s="20" t="s">
        <v>66</v>
      </c>
      <c r="C32" s="21" t="s">
        <v>67</v>
      </c>
      <c r="D32" s="22">
        <v>0</v>
      </c>
      <c r="E32" s="22">
        <v>0</v>
      </c>
      <c r="F32" s="22">
        <v>0</v>
      </c>
      <c r="I32" s="61"/>
    </row>
    <row r="33" spans="1:9" ht="15.75" thickBot="1" x14ac:dyDescent="0.3">
      <c r="A33" s="60"/>
      <c r="B33" s="131">
        <v>24</v>
      </c>
      <c r="C33" s="134" t="s">
        <v>68</v>
      </c>
      <c r="D33" s="133">
        <v>0</v>
      </c>
      <c r="E33" s="133">
        <v>0</v>
      </c>
      <c r="F33" s="133">
        <v>0</v>
      </c>
      <c r="I33" s="61"/>
    </row>
    <row r="34" spans="1:9" s="60" customFormat="1" ht="15.75" thickBot="1" x14ac:dyDescent="0.3">
      <c r="A34"/>
      <c r="B34" s="135">
        <v>29</v>
      </c>
      <c r="C34" s="136" t="s">
        <v>69</v>
      </c>
      <c r="D34" s="137">
        <f>+D7+D13+D19+D20+D25+D28+D29+D33</f>
        <v>536722.29629600001</v>
      </c>
      <c r="E34" s="137">
        <f>+E7+E13+E19+E20+E25+E28+E29+E33</f>
        <v>436087.58277199999</v>
      </c>
      <c r="F34" s="137">
        <f t="shared" ref="F34" si="2">+F7+F13+F19+F20+F25+F28+F29+F33</f>
        <v>42937.783703679997</v>
      </c>
      <c r="H34" s="231"/>
      <c r="I34" s="61"/>
    </row>
    <row r="36" spans="1:9" x14ac:dyDescent="0.25">
      <c r="A36" s="122"/>
    </row>
    <row r="37" spans="1:9" x14ac:dyDescent="0.25">
      <c r="A37" s="122"/>
      <c r="B37" s="25"/>
      <c r="D37" s="26"/>
    </row>
    <row r="38" spans="1:9" x14ac:dyDescent="0.25">
      <c r="A38" s="122"/>
    </row>
    <row r="39" spans="1:9" x14ac:dyDescent="0.25">
      <c r="A39" s="122"/>
    </row>
    <row r="40" spans="1:9" x14ac:dyDescent="0.25">
      <c r="A40" s="122"/>
    </row>
    <row r="41" spans="1:9" x14ac:dyDescent="0.25">
      <c r="A41" s="122"/>
    </row>
    <row r="42" spans="1:9" x14ac:dyDescent="0.25">
      <c r="A42" s="122"/>
    </row>
  </sheetData>
  <sheetProtection algorithmName="SHA-512" hashValue="zN6iO/F2uIRay+ElIBYnRTN3F3Mq75YGBmGutQ5bLGVMcSxZMwLAd5G4eBy4noY52fYwYf+C+E2WvS4xa/eltA==" saltValue="T5sI6Qlj1+ykOjewwZdb8Q==" spinCount="100000" sheet="1" objects="1" scenarios="1"/>
  <mergeCells count="3">
    <mergeCell ref="B4:F4"/>
    <mergeCell ref="B5:C6"/>
    <mergeCell ref="D5:E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zoomScale="90" zoomScaleNormal="90" workbookViewId="0">
      <selection activeCell="M12" sqref="M12"/>
    </sheetView>
  </sheetViews>
  <sheetFormatPr defaultColWidth="8.85546875" defaultRowHeight="14.25" x14ac:dyDescent="0.2"/>
  <cols>
    <col min="1" max="1" width="14.140625" style="32" bestFit="1" customWidth="1"/>
    <col min="2" max="2" width="8.85546875" style="30"/>
    <col min="3" max="3" width="75.5703125" style="31" customWidth="1"/>
    <col min="4" max="4" width="13.85546875" style="31" customWidth="1"/>
    <col min="5" max="8" width="13.85546875" style="32" customWidth="1"/>
    <col min="9" max="16384" width="8.85546875" style="32"/>
  </cols>
  <sheetData>
    <row r="1" spans="1:13" x14ac:dyDescent="0.2">
      <c r="A1" s="42" t="s">
        <v>128</v>
      </c>
      <c r="B1" s="43"/>
    </row>
    <row r="2" spans="1:13" ht="15" thickBot="1" x14ac:dyDescent="0.25"/>
    <row r="3" spans="1:13" ht="15" thickBot="1" x14ac:dyDescent="0.25">
      <c r="A3" s="44"/>
      <c r="B3" s="144"/>
      <c r="C3" s="145"/>
      <c r="D3" s="145"/>
      <c r="E3" s="146"/>
      <c r="F3" s="146"/>
      <c r="G3" s="146"/>
      <c r="H3" s="146"/>
    </row>
    <row r="4" spans="1:13" ht="15.6" customHeight="1" thickBot="1" x14ac:dyDescent="0.3">
      <c r="A4" s="44"/>
      <c r="B4" s="272" t="s">
        <v>70</v>
      </c>
      <c r="C4" s="273"/>
      <c r="D4" s="274" t="s">
        <v>7</v>
      </c>
      <c r="E4" s="274"/>
      <c r="F4" s="274"/>
      <c r="G4" s="274"/>
      <c r="H4" s="274"/>
    </row>
    <row r="5" spans="1:13" ht="15" thickBot="1" x14ac:dyDescent="0.25">
      <c r="A5" s="44"/>
      <c r="B5" s="273"/>
      <c r="C5" s="273"/>
      <c r="D5" s="157">
        <v>45657</v>
      </c>
      <c r="E5" s="157">
        <v>45565</v>
      </c>
      <c r="F5" s="157">
        <v>45473</v>
      </c>
      <c r="G5" s="157">
        <v>45382</v>
      </c>
      <c r="H5" s="157">
        <v>45291</v>
      </c>
    </row>
    <row r="6" spans="1:13" ht="15" thickBot="1" x14ac:dyDescent="0.25">
      <c r="A6" s="44"/>
      <c r="B6" s="147" t="s">
        <v>71</v>
      </c>
      <c r="C6" s="148"/>
      <c r="D6" s="149"/>
      <c r="E6" s="150"/>
      <c r="F6" s="150"/>
      <c r="G6" s="151"/>
      <c r="H6" s="151"/>
    </row>
    <row r="7" spans="1:13" x14ac:dyDescent="0.2">
      <c r="A7" s="44"/>
      <c r="B7" s="20">
        <v>1</v>
      </c>
      <c r="C7" s="27" t="s">
        <v>72</v>
      </c>
      <c r="D7" s="239">
        <v>125073.486319</v>
      </c>
      <c r="E7" s="239">
        <v>70884.666912999994</v>
      </c>
      <c r="F7" s="239">
        <v>62726.961642000002</v>
      </c>
      <c r="G7" s="239">
        <v>68684.146791000006</v>
      </c>
      <c r="H7" s="239">
        <v>68002.285717999999</v>
      </c>
      <c r="I7" s="45"/>
      <c r="J7" s="45"/>
      <c r="K7" s="45"/>
    </row>
    <row r="8" spans="1:13" x14ac:dyDescent="0.2">
      <c r="A8" s="44"/>
      <c r="B8" s="20">
        <v>2</v>
      </c>
      <c r="C8" s="27" t="s">
        <v>73</v>
      </c>
      <c r="D8" s="239">
        <v>125073.486319</v>
      </c>
      <c r="E8" s="239">
        <v>70884.666912999994</v>
      </c>
      <c r="F8" s="239">
        <v>62726.961642000002</v>
      </c>
      <c r="G8" s="239">
        <v>68684.146791000006</v>
      </c>
      <c r="H8" s="239">
        <v>68002.285717999999</v>
      </c>
      <c r="I8" s="45"/>
    </row>
    <row r="9" spans="1:13" ht="15" thickBot="1" x14ac:dyDescent="0.25">
      <c r="A9" s="44"/>
      <c r="B9" s="20">
        <v>3</v>
      </c>
      <c r="C9" s="27" t="s">
        <v>74</v>
      </c>
      <c r="D9" s="239">
        <v>125073.486319</v>
      </c>
      <c r="E9" s="239">
        <v>70884.666912999994</v>
      </c>
      <c r="F9" s="239">
        <v>62726.961642000002</v>
      </c>
      <c r="G9" s="239">
        <v>68684.146791000006</v>
      </c>
      <c r="H9" s="239">
        <v>68002.285717999999</v>
      </c>
      <c r="I9" s="45"/>
    </row>
    <row r="10" spans="1:13" ht="15" thickBot="1" x14ac:dyDescent="0.25">
      <c r="A10" s="44"/>
      <c r="B10" s="147" t="s">
        <v>75</v>
      </c>
      <c r="C10" s="148"/>
      <c r="D10" s="150"/>
      <c r="E10" s="150"/>
      <c r="F10" s="150"/>
      <c r="G10" s="150"/>
      <c r="H10" s="150"/>
    </row>
    <row r="11" spans="1:13" ht="15" thickBot="1" x14ac:dyDescent="0.25">
      <c r="A11" s="44"/>
      <c r="B11" s="20">
        <v>4</v>
      </c>
      <c r="C11" s="27" t="s">
        <v>76</v>
      </c>
      <c r="D11" s="239">
        <v>536722.29629600001</v>
      </c>
      <c r="E11" s="239">
        <v>436087.58277199999</v>
      </c>
      <c r="F11" s="239">
        <v>403350.52848899999</v>
      </c>
      <c r="G11" s="239">
        <v>396943.48193000001</v>
      </c>
      <c r="H11" s="239">
        <v>386211.44712999999</v>
      </c>
      <c r="J11" s="45"/>
      <c r="K11" s="128"/>
      <c r="L11" s="45"/>
      <c r="M11" s="128"/>
    </row>
    <row r="12" spans="1:13" ht="15" thickBot="1" x14ac:dyDescent="0.25">
      <c r="A12" s="44"/>
      <c r="B12" s="147" t="s">
        <v>77</v>
      </c>
      <c r="C12" s="148"/>
      <c r="D12" s="150"/>
      <c r="E12" s="150"/>
      <c r="F12" s="150"/>
      <c r="G12" s="150"/>
      <c r="H12" s="150"/>
      <c r="J12" s="45"/>
    </row>
    <row r="13" spans="1:13" x14ac:dyDescent="0.2">
      <c r="A13" s="44"/>
      <c r="B13" s="141">
        <v>5</v>
      </c>
      <c r="C13" s="142" t="s">
        <v>78</v>
      </c>
      <c r="D13" s="234">
        <v>0.23303203012500001</v>
      </c>
      <c r="E13" s="234">
        <v>0.162546859194</v>
      </c>
      <c r="F13" s="234">
        <v>0.15551476249900001</v>
      </c>
      <c r="G13" s="234">
        <v>0.173032559842</v>
      </c>
      <c r="H13" s="234">
        <v>0.17607527229799999</v>
      </c>
      <c r="J13" s="45"/>
    </row>
    <row r="14" spans="1:13" x14ac:dyDescent="0.2">
      <c r="A14" s="44"/>
      <c r="B14" s="20">
        <v>6</v>
      </c>
      <c r="C14" s="27" t="s">
        <v>79</v>
      </c>
      <c r="D14" s="234">
        <v>0.23303203012500001</v>
      </c>
      <c r="E14" s="234">
        <v>0.162546859194</v>
      </c>
      <c r="F14" s="234">
        <v>0.15551476249900001</v>
      </c>
      <c r="G14" s="234">
        <v>0.173032559842</v>
      </c>
      <c r="H14" s="234">
        <v>0.17607527229799999</v>
      </c>
      <c r="J14" s="45"/>
    </row>
    <row r="15" spans="1:13" ht="15" thickBot="1" x14ac:dyDescent="0.25">
      <c r="A15" s="44"/>
      <c r="B15" s="20">
        <v>7</v>
      </c>
      <c r="C15" s="27" t="s">
        <v>80</v>
      </c>
      <c r="D15" s="234">
        <v>0.23303203012500001</v>
      </c>
      <c r="E15" s="234">
        <v>0.162546859194</v>
      </c>
      <c r="F15" s="234">
        <v>0.15551476249900001</v>
      </c>
      <c r="G15" s="234">
        <v>0.173032559842</v>
      </c>
      <c r="H15" s="234">
        <v>0.17607527229799999</v>
      </c>
      <c r="J15" s="46"/>
      <c r="K15" s="48"/>
      <c r="L15" s="48"/>
    </row>
    <row r="16" spans="1:13" ht="15" thickBot="1" x14ac:dyDescent="0.25">
      <c r="A16" s="44"/>
      <c r="B16" s="147" t="s">
        <v>81</v>
      </c>
      <c r="C16" s="148"/>
      <c r="D16" s="152"/>
      <c r="E16" s="152"/>
      <c r="F16" s="152"/>
      <c r="G16" s="152"/>
      <c r="H16" s="152"/>
    </row>
    <row r="17" spans="1:10" ht="25.5" x14ac:dyDescent="0.2">
      <c r="A17" s="47"/>
      <c r="B17" s="141" t="s">
        <v>82</v>
      </c>
      <c r="C17" s="142" t="s">
        <v>83</v>
      </c>
      <c r="D17" s="235">
        <v>5.04E-2</v>
      </c>
      <c r="E17" s="235">
        <v>5.04E-2</v>
      </c>
      <c r="F17" s="235">
        <v>5.04E-2</v>
      </c>
      <c r="G17" s="235">
        <v>5.04E-2</v>
      </c>
      <c r="H17" s="235">
        <v>5.04E-2</v>
      </c>
    </row>
    <row r="18" spans="1:10" x14ac:dyDescent="0.2">
      <c r="A18" s="47"/>
      <c r="B18" s="20" t="s">
        <v>84</v>
      </c>
      <c r="C18" s="28" t="s">
        <v>85</v>
      </c>
      <c r="D18" s="235">
        <v>2.835E-2</v>
      </c>
      <c r="E18" s="235">
        <v>2.835E-2</v>
      </c>
      <c r="F18" s="235">
        <v>2.835E-2</v>
      </c>
      <c r="G18" s="235">
        <v>2.835E-2</v>
      </c>
      <c r="H18" s="235">
        <v>2.835E-2</v>
      </c>
    </row>
    <row r="19" spans="1:10" x14ac:dyDescent="0.2">
      <c r="A19" s="47"/>
      <c r="B19" s="20" t="s">
        <v>86</v>
      </c>
      <c r="C19" s="28" t="s">
        <v>87</v>
      </c>
      <c r="D19" s="235">
        <v>3.78E-2</v>
      </c>
      <c r="E19" s="235">
        <v>3.78E-2</v>
      </c>
      <c r="F19" s="235">
        <v>3.78E-2</v>
      </c>
      <c r="G19" s="235">
        <v>3.78E-2</v>
      </c>
      <c r="H19" s="235">
        <v>3.78E-2</v>
      </c>
    </row>
    <row r="20" spans="1:10" ht="15" thickBot="1" x14ac:dyDescent="0.25">
      <c r="A20" s="47"/>
      <c r="B20" s="20" t="s">
        <v>88</v>
      </c>
      <c r="C20" s="29" t="s">
        <v>89</v>
      </c>
      <c r="D20" s="235">
        <v>0.13039999999999999</v>
      </c>
      <c r="E20" s="235">
        <v>0.13039999999999999</v>
      </c>
      <c r="F20" s="235">
        <v>0.13039999999999999</v>
      </c>
      <c r="G20" s="235">
        <v>0.13039999999999999</v>
      </c>
      <c r="H20" s="235">
        <v>0.13039999999999999</v>
      </c>
    </row>
    <row r="21" spans="1:10" ht="15" thickBot="1" x14ac:dyDescent="0.25">
      <c r="A21" s="44"/>
      <c r="B21" s="147" t="s">
        <v>90</v>
      </c>
      <c r="C21" s="148"/>
      <c r="D21" s="152"/>
      <c r="E21" s="152"/>
      <c r="F21" s="152"/>
      <c r="G21" s="152"/>
      <c r="H21" s="152"/>
    </row>
    <row r="22" spans="1:10" x14ac:dyDescent="0.2">
      <c r="A22" s="44"/>
      <c r="B22" s="141">
        <v>8</v>
      </c>
      <c r="C22" s="142" t="s">
        <v>91</v>
      </c>
      <c r="D22" s="234">
        <v>2.4999999999918539E-2</v>
      </c>
      <c r="E22" s="234">
        <v>2.5000000000004782E-2</v>
      </c>
      <c r="F22" s="234">
        <v>2.5000000000042443E-2</v>
      </c>
      <c r="G22" s="234">
        <v>2.4999999999961338E-2</v>
      </c>
      <c r="H22" s="234">
        <v>2.5000000000031716E-2</v>
      </c>
    </row>
    <row r="23" spans="1:10" ht="25.5" x14ac:dyDescent="0.2">
      <c r="A23" s="44"/>
      <c r="B23" s="20" t="s">
        <v>46</v>
      </c>
      <c r="C23" s="27" t="s">
        <v>92</v>
      </c>
      <c r="D23" s="234">
        <v>0</v>
      </c>
      <c r="E23" s="234">
        <v>0</v>
      </c>
      <c r="F23" s="234">
        <v>0</v>
      </c>
      <c r="G23" s="234">
        <v>0</v>
      </c>
      <c r="H23" s="234">
        <v>0</v>
      </c>
    </row>
    <row r="24" spans="1:10" x14ac:dyDescent="0.2">
      <c r="A24" s="44"/>
      <c r="B24" s="20">
        <v>9</v>
      </c>
      <c r="C24" s="27" t="s">
        <v>93</v>
      </c>
      <c r="D24" s="234">
        <v>5.0363373010000002E-3</v>
      </c>
      <c r="E24" s="240">
        <v>5.0337867210000003E-3</v>
      </c>
      <c r="F24" s="234">
        <v>0</v>
      </c>
      <c r="G24" s="234">
        <v>0</v>
      </c>
      <c r="H24" s="234">
        <v>0</v>
      </c>
    </row>
    <row r="25" spans="1:10" x14ac:dyDescent="0.2">
      <c r="A25" s="44"/>
      <c r="B25" s="20" t="s">
        <v>94</v>
      </c>
      <c r="C25" s="27" t="s">
        <v>95</v>
      </c>
      <c r="D25" s="234">
        <v>0</v>
      </c>
      <c r="E25" s="234">
        <v>0</v>
      </c>
      <c r="F25" s="234">
        <v>0</v>
      </c>
      <c r="G25" s="234">
        <v>0</v>
      </c>
      <c r="H25" s="234">
        <v>0</v>
      </c>
    </row>
    <row r="26" spans="1:10" x14ac:dyDescent="0.2">
      <c r="A26" s="44"/>
      <c r="B26" s="20">
        <v>10</v>
      </c>
      <c r="C26" s="27" t="s">
        <v>96</v>
      </c>
      <c r="D26" s="234">
        <v>0</v>
      </c>
      <c r="E26" s="234">
        <v>0</v>
      </c>
      <c r="F26" s="234">
        <v>0</v>
      </c>
      <c r="G26" s="234">
        <v>0</v>
      </c>
      <c r="H26" s="234">
        <v>0</v>
      </c>
    </row>
    <row r="27" spans="1:10" x14ac:dyDescent="0.2">
      <c r="A27" s="44"/>
      <c r="B27" s="20" t="s">
        <v>97</v>
      </c>
      <c r="C27" s="27" t="s">
        <v>98</v>
      </c>
      <c r="D27" s="233">
        <v>0</v>
      </c>
      <c r="E27" s="233">
        <v>0</v>
      </c>
      <c r="F27" s="233">
        <v>0</v>
      </c>
      <c r="G27" s="233">
        <v>0</v>
      </c>
      <c r="H27" s="233">
        <v>0</v>
      </c>
    </row>
    <row r="28" spans="1:10" x14ac:dyDescent="0.2">
      <c r="A28" s="44"/>
      <c r="B28" s="20">
        <v>11</v>
      </c>
      <c r="C28" s="27" t="s">
        <v>99</v>
      </c>
      <c r="D28" s="234">
        <f>2.5%+0.5%</f>
        <v>3.0000000000000002E-2</v>
      </c>
      <c r="E28" s="234">
        <f>2.5%+0.5%</f>
        <v>3.0000000000000002E-2</v>
      </c>
      <c r="F28" s="234">
        <v>2.5000000000000001E-2</v>
      </c>
      <c r="G28" s="234">
        <v>2.5000000000000001E-2</v>
      </c>
      <c r="H28" s="234">
        <v>2.5000000000000001E-2</v>
      </c>
    </row>
    <row r="29" spans="1:10" x14ac:dyDescent="0.2">
      <c r="A29" s="44"/>
      <c r="B29" s="20" t="s">
        <v>100</v>
      </c>
      <c r="C29" s="27" t="s">
        <v>101</v>
      </c>
      <c r="D29" s="241">
        <v>0.16035199999999999</v>
      </c>
      <c r="E29" s="233">
        <f>13.04%+2.5%+0.5%</f>
        <v>0.16039999999999999</v>
      </c>
      <c r="F29" s="233">
        <f>13.04%+2.5%</f>
        <v>0.15539999999999998</v>
      </c>
      <c r="G29" s="233">
        <f>13.04%+2.5%</f>
        <v>0.15539999999999998</v>
      </c>
      <c r="H29" s="233">
        <f>13.04%+2.5%</f>
        <v>0.15539999999999998</v>
      </c>
    </row>
    <row r="30" spans="1:10" ht="15" thickBot="1" x14ac:dyDescent="0.25">
      <c r="A30" s="44"/>
      <c r="B30" s="20">
        <v>12</v>
      </c>
      <c r="C30" s="27" t="s">
        <v>102</v>
      </c>
      <c r="D30" s="234">
        <f>7.33%+2.5%+0.5%+6.32%</f>
        <v>0.16650000000000001</v>
      </c>
      <c r="E30" s="234">
        <f>7.33%+2.5%+0.5%+1.42%</f>
        <v>0.11750000000000001</v>
      </c>
      <c r="F30" s="234">
        <f>7.33%+2.5%+1.22%</f>
        <v>0.1105</v>
      </c>
      <c r="G30" s="234">
        <f>7.33%+2.5%+2.97%</f>
        <v>0.128</v>
      </c>
      <c r="H30" s="234">
        <f>7.33%+2.5%+1.61%</f>
        <v>0.1144</v>
      </c>
    </row>
    <row r="31" spans="1:10" ht="15" thickBot="1" x14ac:dyDescent="0.25">
      <c r="A31" s="44"/>
      <c r="B31" s="147" t="s">
        <v>1</v>
      </c>
      <c r="C31" s="148"/>
      <c r="D31" s="150"/>
      <c r="E31" s="150"/>
      <c r="F31" s="150"/>
      <c r="G31" s="150"/>
      <c r="H31" s="150"/>
    </row>
    <row r="32" spans="1:10" x14ac:dyDescent="0.2">
      <c r="A32" s="44"/>
      <c r="B32" s="141">
        <v>13</v>
      </c>
      <c r="C32" s="143" t="s">
        <v>103</v>
      </c>
      <c r="D32" s="242">
        <v>1735172.171268</v>
      </c>
      <c r="E32" s="242">
        <v>1618273.179303</v>
      </c>
      <c r="F32" s="242">
        <v>1546415.2838379999</v>
      </c>
      <c r="G32" s="242">
        <v>1448265.125484</v>
      </c>
      <c r="H32" s="242">
        <v>1360083.3411429999</v>
      </c>
      <c r="I32" s="45"/>
      <c r="J32" s="45"/>
    </row>
    <row r="33" spans="1:11" ht="15" thickBot="1" x14ac:dyDescent="0.25">
      <c r="A33" s="44"/>
      <c r="B33" s="20">
        <v>14</v>
      </c>
      <c r="C33" s="27" t="s">
        <v>104</v>
      </c>
      <c r="D33" s="233">
        <v>7.2081311809000001E-2</v>
      </c>
      <c r="E33" s="233">
        <v>4.3802658178999997E-2</v>
      </c>
      <c r="F33" s="233">
        <v>4.0562817956000002E-2</v>
      </c>
      <c r="G33" s="233">
        <v>4.7425119602E-2</v>
      </c>
      <c r="H33" s="233">
        <v>4.9998616746999999E-2</v>
      </c>
      <c r="I33" s="48"/>
      <c r="J33" s="48"/>
      <c r="K33" s="48"/>
    </row>
    <row r="34" spans="1:11" ht="15" thickBot="1" x14ac:dyDescent="0.25">
      <c r="A34" s="44"/>
      <c r="B34" s="147" t="s">
        <v>105</v>
      </c>
      <c r="C34" s="148"/>
      <c r="D34" s="150"/>
      <c r="E34" s="150"/>
      <c r="F34" s="150"/>
      <c r="G34" s="150"/>
      <c r="H34" s="150"/>
    </row>
    <row r="35" spans="1:11" x14ac:dyDescent="0.2">
      <c r="A35" s="44"/>
      <c r="B35" s="141" t="s">
        <v>106</v>
      </c>
      <c r="C35" s="143" t="s">
        <v>107</v>
      </c>
      <c r="D35" s="234">
        <v>0</v>
      </c>
      <c r="E35" s="234">
        <v>0</v>
      </c>
      <c r="F35" s="234">
        <v>0</v>
      </c>
      <c r="G35" s="234">
        <v>0</v>
      </c>
      <c r="H35" s="234">
        <v>0</v>
      </c>
    </row>
    <row r="36" spans="1:11" x14ac:dyDescent="0.2">
      <c r="A36" s="44"/>
      <c r="B36" s="20" t="s">
        <v>108</v>
      </c>
      <c r="C36" s="28" t="s">
        <v>109</v>
      </c>
      <c r="D36" s="233">
        <v>0</v>
      </c>
      <c r="E36" s="233">
        <v>0</v>
      </c>
      <c r="F36" s="233">
        <v>0</v>
      </c>
      <c r="G36" s="233">
        <v>0</v>
      </c>
      <c r="H36" s="233">
        <v>0</v>
      </c>
    </row>
    <row r="37" spans="1:11" ht="15" thickBot="1" x14ac:dyDescent="0.25">
      <c r="A37" s="44"/>
      <c r="B37" s="20" t="s">
        <v>110</v>
      </c>
      <c r="C37" s="27" t="s">
        <v>111</v>
      </c>
      <c r="D37" s="233">
        <v>0.03</v>
      </c>
      <c r="E37" s="233">
        <v>0.03</v>
      </c>
      <c r="F37" s="233">
        <v>0.03</v>
      </c>
      <c r="G37" s="233">
        <v>0.03</v>
      </c>
      <c r="H37" s="233">
        <v>0.03</v>
      </c>
    </row>
    <row r="38" spans="1:11" ht="15" thickBot="1" x14ac:dyDescent="0.25">
      <c r="A38" s="44"/>
      <c r="B38" s="147" t="s">
        <v>112</v>
      </c>
      <c r="C38" s="148"/>
      <c r="D38" s="152"/>
      <c r="E38" s="152"/>
      <c r="F38" s="152"/>
      <c r="G38" s="152"/>
      <c r="H38" s="152"/>
    </row>
    <row r="39" spans="1:11" x14ac:dyDescent="0.2">
      <c r="A39" s="44"/>
      <c r="B39" s="141" t="s">
        <v>113</v>
      </c>
      <c r="C39" s="143" t="s">
        <v>114</v>
      </c>
      <c r="D39" s="234">
        <v>0</v>
      </c>
      <c r="E39" s="234">
        <v>0</v>
      </c>
      <c r="F39" s="234">
        <v>0</v>
      </c>
      <c r="G39" s="234">
        <v>0</v>
      </c>
      <c r="H39" s="234">
        <v>0</v>
      </c>
    </row>
    <row r="40" spans="1:11" ht="15" thickBot="1" x14ac:dyDescent="0.25">
      <c r="A40" s="44"/>
      <c r="B40" s="20" t="s">
        <v>115</v>
      </c>
      <c r="C40" s="29" t="s">
        <v>116</v>
      </c>
      <c r="D40" s="234">
        <v>0.03</v>
      </c>
      <c r="E40" s="234">
        <v>0.03</v>
      </c>
      <c r="F40" s="234">
        <v>0.03</v>
      </c>
      <c r="G40" s="234">
        <v>0.03</v>
      </c>
      <c r="H40" s="234">
        <v>0.03</v>
      </c>
    </row>
    <row r="41" spans="1:11" ht="15" thickBot="1" x14ac:dyDescent="0.25">
      <c r="A41" s="44"/>
      <c r="B41" s="147" t="s">
        <v>117</v>
      </c>
      <c r="C41" s="148"/>
      <c r="D41" s="150"/>
      <c r="E41" s="150"/>
      <c r="F41" s="150"/>
      <c r="G41" s="150"/>
      <c r="H41" s="150"/>
    </row>
    <row r="42" spans="1:11" x14ac:dyDescent="0.2">
      <c r="A42" s="44"/>
      <c r="B42" s="141">
        <v>15</v>
      </c>
      <c r="C42" s="142" t="s">
        <v>118</v>
      </c>
      <c r="D42" s="243">
        <v>804523.36221922829</v>
      </c>
      <c r="E42" s="243">
        <v>721320.68324548367</v>
      </c>
      <c r="F42" s="243">
        <v>763826.80810633989</v>
      </c>
      <c r="G42" s="243">
        <v>688074.63280672859</v>
      </c>
      <c r="H42" s="243">
        <v>526951.44571251445</v>
      </c>
    </row>
    <row r="43" spans="1:11" x14ac:dyDescent="0.2">
      <c r="A43" s="44"/>
      <c r="B43" s="20" t="s">
        <v>119</v>
      </c>
      <c r="C43" s="27" t="s">
        <v>120</v>
      </c>
      <c r="D43" s="244">
        <v>549858.87961451989</v>
      </c>
      <c r="E43" s="244">
        <v>510856.19615564996</v>
      </c>
      <c r="F43" s="244">
        <v>457682.9282812</v>
      </c>
      <c r="G43" s="244">
        <v>385587.50884935004</v>
      </c>
      <c r="H43" s="244">
        <v>372237.87739270006</v>
      </c>
    </row>
    <row r="44" spans="1:11" x14ac:dyDescent="0.2">
      <c r="A44" s="44"/>
      <c r="B44" s="20" t="s">
        <v>121</v>
      </c>
      <c r="C44" s="27" t="s">
        <v>122</v>
      </c>
      <c r="D44" s="244">
        <v>53433.577681990995</v>
      </c>
      <c r="E44" s="244">
        <v>52695.305920500003</v>
      </c>
      <c r="F44" s="244">
        <v>33496.122048500001</v>
      </c>
      <c r="G44" s="244">
        <v>58533.151057000003</v>
      </c>
      <c r="H44" s="244">
        <v>130790.6168285</v>
      </c>
    </row>
    <row r="45" spans="1:11" x14ac:dyDescent="0.2">
      <c r="A45" s="44"/>
      <c r="B45" s="20">
        <v>16</v>
      </c>
      <c r="C45" s="27" t="s">
        <v>123</v>
      </c>
      <c r="D45" s="244">
        <v>496425.30193299998</v>
      </c>
      <c r="E45" s="244">
        <v>458160.890235</v>
      </c>
      <c r="F45" s="244">
        <v>424186.806232</v>
      </c>
      <c r="G45" s="244">
        <v>327054.357792</v>
      </c>
      <c r="H45" s="244">
        <v>241447.260564</v>
      </c>
    </row>
    <row r="46" spans="1:11" ht="15" thickBot="1" x14ac:dyDescent="0.25">
      <c r="A46" s="44"/>
      <c r="B46" s="20">
        <v>17</v>
      </c>
      <c r="C46" s="27" t="s">
        <v>124</v>
      </c>
      <c r="D46" s="245">
        <v>1.6206</v>
      </c>
      <c r="E46" s="245">
        <v>1.57</v>
      </c>
      <c r="F46" s="245">
        <v>1.8</v>
      </c>
      <c r="G46" s="245">
        <v>2.1</v>
      </c>
      <c r="H46" s="245">
        <v>2.1800000000000002</v>
      </c>
      <c r="J46" s="232"/>
      <c r="K46" s="232"/>
    </row>
    <row r="47" spans="1:11" ht="15" thickBot="1" x14ac:dyDescent="0.25">
      <c r="A47" s="44"/>
      <c r="B47" s="147" t="s">
        <v>11</v>
      </c>
      <c r="C47" s="148"/>
      <c r="D47" s="150"/>
      <c r="E47" s="150"/>
      <c r="F47" s="150"/>
      <c r="G47" s="150"/>
      <c r="H47" s="150"/>
    </row>
    <row r="48" spans="1:11" x14ac:dyDescent="0.2">
      <c r="A48" s="44"/>
      <c r="B48" s="141">
        <v>18</v>
      </c>
      <c r="C48" s="142" t="s">
        <v>125</v>
      </c>
      <c r="D48" s="243">
        <v>1543627.078436</v>
      </c>
      <c r="E48" s="243">
        <v>1396776.0623860001</v>
      </c>
      <c r="F48" s="243">
        <v>1376498.0425480001</v>
      </c>
      <c r="G48" s="243">
        <v>1264856.9086780001</v>
      </c>
      <c r="H48" s="243">
        <v>1192771.6343700001</v>
      </c>
    </row>
    <row r="49" spans="1:11" x14ac:dyDescent="0.2">
      <c r="A49" s="44"/>
      <c r="B49" s="20">
        <v>19</v>
      </c>
      <c r="C49" s="27" t="s">
        <v>126</v>
      </c>
      <c r="D49" s="244">
        <v>1419029.1924099999</v>
      </c>
      <c r="E49" s="244">
        <v>1330292.7124089999</v>
      </c>
      <c r="F49" s="244">
        <v>1358570.0112030001</v>
      </c>
      <c r="G49" s="244">
        <v>1290684.2543269999</v>
      </c>
      <c r="H49" s="244">
        <v>1197102.2380570001</v>
      </c>
    </row>
    <row r="50" spans="1:11" ht="15" thickBot="1" x14ac:dyDescent="0.25">
      <c r="A50" s="44"/>
      <c r="B50" s="153">
        <v>20</v>
      </c>
      <c r="C50" s="154" t="s">
        <v>127</v>
      </c>
      <c r="D50" s="246">
        <v>1.898894743701</v>
      </c>
      <c r="E50" s="246">
        <v>1.620663425339</v>
      </c>
      <c r="F50" s="246">
        <v>1.5823161050829999</v>
      </c>
      <c r="G50" s="246">
        <v>1.502680040932</v>
      </c>
      <c r="H50" s="246">
        <v>1.507484400362</v>
      </c>
      <c r="J50" s="232"/>
      <c r="K50" s="232"/>
    </row>
    <row r="51" spans="1:11" x14ac:dyDescent="0.2">
      <c r="A51" s="44"/>
      <c r="D51" s="32"/>
    </row>
    <row r="52" spans="1:11" ht="15" x14ac:dyDescent="0.2">
      <c r="A52" s="49"/>
      <c r="B52" s="33"/>
      <c r="C52" s="34"/>
      <c r="D52" s="35"/>
      <c r="E52" s="35"/>
      <c r="F52" s="35"/>
    </row>
    <row r="53" spans="1:11" ht="15" x14ac:dyDescent="0.2">
      <c r="A53" s="49"/>
      <c r="B53" s="33"/>
      <c r="C53" s="34"/>
      <c r="D53" s="35"/>
      <c r="E53" s="35"/>
      <c r="F53" s="35"/>
    </row>
    <row r="54" spans="1:11" ht="15" x14ac:dyDescent="0.2">
      <c r="A54" s="49"/>
      <c r="B54" s="33"/>
      <c r="C54" s="34"/>
      <c r="D54" s="35"/>
      <c r="E54" s="35"/>
      <c r="F54" s="35"/>
    </row>
    <row r="55" spans="1:11" ht="15" x14ac:dyDescent="0.2">
      <c r="A55" s="49"/>
      <c r="B55" s="36"/>
      <c r="C55" s="34"/>
      <c r="D55" s="35"/>
      <c r="E55" s="35"/>
      <c r="F55" s="35"/>
    </row>
    <row r="56" spans="1:11" ht="15" x14ac:dyDescent="0.2">
      <c r="A56" s="49"/>
      <c r="B56" s="36"/>
      <c r="C56" s="34"/>
      <c r="D56" s="37"/>
      <c r="E56" s="37"/>
      <c r="F56" s="37"/>
    </row>
    <row r="57" spans="1:11" ht="15" x14ac:dyDescent="0.2">
      <c r="A57" s="49"/>
      <c r="B57" s="36"/>
      <c r="C57" s="34"/>
      <c r="D57" s="38"/>
      <c r="E57" s="38"/>
      <c r="F57" s="38"/>
      <c r="G57" s="38"/>
      <c r="H57" s="38"/>
    </row>
    <row r="58" spans="1:11" ht="15" x14ac:dyDescent="0.2">
      <c r="A58" s="49"/>
      <c r="B58" s="36"/>
      <c r="C58" s="34"/>
      <c r="D58" s="38"/>
      <c r="E58" s="38"/>
      <c r="F58" s="38"/>
      <c r="G58" s="38"/>
      <c r="H58" s="38"/>
    </row>
    <row r="59" spans="1:11" ht="15" x14ac:dyDescent="0.2">
      <c r="A59" s="49"/>
      <c r="B59" s="33"/>
      <c r="C59" s="34"/>
      <c r="D59" s="39"/>
      <c r="E59" s="39"/>
      <c r="F59" s="39"/>
      <c r="G59" s="39"/>
      <c r="H59" s="39"/>
    </row>
    <row r="60" spans="1:11" x14ac:dyDescent="0.2">
      <c r="A60" s="49"/>
      <c r="B60" s="40"/>
      <c r="C60" s="34"/>
      <c r="D60" s="39"/>
      <c r="E60" s="39"/>
      <c r="F60" s="39"/>
      <c r="G60" s="39"/>
      <c r="H60" s="39"/>
    </row>
    <row r="61" spans="1:11" x14ac:dyDescent="0.2">
      <c r="A61" s="49"/>
      <c r="B61" s="40"/>
      <c r="C61" s="34"/>
      <c r="D61" s="39"/>
      <c r="E61" s="39"/>
      <c r="F61" s="39"/>
      <c r="G61" s="39"/>
      <c r="H61" s="39"/>
    </row>
    <row r="62" spans="1:11" x14ac:dyDescent="0.2">
      <c r="A62" s="49"/>
      <c r="B62" s="40"/>
      <c r="C62" s="34"/>
      <c r="D62" s="39"/>
      <c r="E62" s="39"/>
      <c r="F62" s="39"/>
      <c r="G62" s="39"/>
      <c r="H62" s="39"/>
    </row>
    <row r="63" spans="1:11" x14ac:dyDescent="0.2">
      <c r="A63" s="49"/>
      <c r="B63" s="40"/>
      <c r="C63" s="34"/>
      <c r="D63" s="41"/>
      <c r="E63" s="41"/>
      <c r="F63" s="41"/>
      <c r="G63" s="41"/>
      <c r="H63" s="41"/>
    </row>
    <row r="64" spans="1:11" x14ac:dyDescent="0.2">
      <c r="A64" s="44"/>
      <c r="D64" s="32"/>
    </row>
    <row r="65" spans="1:8" ht="15" x14ac:dyDescent="0.2">
      <c r="A65" s="44"/>
      <c r="B65" s="33"/>
      <c r="D65" s="45"/>
      <c r="E65" s="45"/>
      <c r="F65" s="45"/>
      <c r="G65" s="45"/>
      <c r="H65" s="45"/>
    </row>
    <row r="66" spans="1:8" x14ac:dyDescent="0.2">
      <c r="A66" s="44"/>
      <c r="D66" s="45"/>
      <c r="E66" s="45"/>
      <c r="F66" s="45"/>
      <c r="G66" s="45"/>
      <c r="H66" s="45"/>
    </row>
    <row r="67" spans="1:8" x14ac:dyDescent="0.2">
      <c r="A67" s="44"/>
      <c r="D67" s="45"/>
      <c r="E67" s="45"/>
      <c r="F67" s="45"/>
      <c r="G67" s="45"/>
      <c r="H67" s="45"/>
    </row>
    <row r="68" spans="1:8" x14ac:dyDescent="0.2">
      <c r="A68" s="44"/>
      <c r="D68" s="45"/>
      <c r="E68" s="45"/>
      <c r="F68" s="45"/>
      <c r="G68" s="45"/>
      <c r="H68" s="45"/>
    </row>
    <row r="69" spans="1:8" x14ac:dyDescent="0.2">
      <c r="A69" s="44"/>
      <c r="D69" s="48"/>
      <c r="E69" s="48"/>
      <c r="F69" s="48"/>
      <c r="G69" s="48"/>
      <c r="H69" s="48"/>
    </row>
    <row r="70" spans="1:8" x14ac:dyDescent="0.2">
      <c r="D70" s="48"/>
      <c r="E70" s="48"/>
      <c r="F70" s="48"/>
      <c r="G70" s="48"/>
      <c r="H70" s="48"/>
    </row>
    <row r="71" spans="1:8" x14ac:dyDescent="0.2">
      <c r="D71" s="48"/>
      <c r="E71" s="48"/>
      <c r="F71" s="48"/>
      <c r="G71" s="48"/>
      <c r="H71" s="48"/>
    </row>
    <row r="72" spans="1:8" x14ac:dyDescent="0.2">
      <c r="D72" s="45"/>
      <c r="E72" s="45"/>
      <c r="F72" s="45"/>
      <c r="G72" s="45"/>
      <c r="H72" s="45"/>
    </row>
    <row r="73" spans="1:8" x14ac:dyDescent="0.2">
      <c r="D73" s="48"/>
      <c r="E73" s="48"/>
      <c r="F73" s="48"/>
      <c r="G73" s="48"/>
      <c r="H73" s="48"/>
    </row>
    <row r="75" spans="1:8" ht="15" x14ac:dyDescent="0.2">
      <c r="B75" s="33"/>
      <c r="C75" s="50"/>
      <c r="D75" s="51"/>
      <c r="E75" s="45"/>
      <c r="F75" s="45"/>
      <c r="G75" s="45"/>
      <c r="H75" s="45"/>
    </row>
    <row r="76" spans="1:8" x14ac:dyDescent="0.2">
      <c r="C76" s="50"/>
      <c r="D76" s="51"/>
      <c r="E76" s="45"/>
      <c r="F76" s="45"/>
      <c r="G76" s="45"/>
      <c r="H76" s="45"/>
    </row>
    <row r="77" spans="1:8" x14ac:dyDescent="0.2">
      <c r="C77" s="50"/>
      <c r="D77" s="51"/>
      <c r="E77" s="45"/>
      <c r="F77" s="45"/>
      <c r="G77" s="45"/>
      <c r="H77" s="45"/>
    </row>
    <row r="78" spans="1:8" x14ac:dyDescent="0.2">
      <c r="C78" s="50"/>
      <c r="D78" s="51"/>
      <c r="E78" s="45"/>
      <c r="F78" s="45"/>
      <c r="G78" s="45"/>
      <c r="H78" s="45"/>
    </row>
    <row r="79" spans="1:8" x14ac:dyDescent="0.2">
      <c r="C79" s="50"/>
      <c r="D79" s="52"/>
      <c r="E79" s="45"/>
      <c r="F79" s="48"/>
      <c r="G79" s="48"/>
      <c r="H79" s="48"/>
    </row>
    <row r="80" spans="1:8" x14ac:dyDescent="0.2">
      <c r="C80" s="50"/>
      <c r="D80" s="52"/>
      <c r="E80" s="45"/>
      <c r="F80" s="48"/>
      <c r="G80" s="48"/>
      <c r="H80" s="48"/>
    </row>
    <row r="81" spans="2:8" x14ac:dyDescent="0.2">
      <c r="C81" s="50"/>
      <c r="D81" s="52"/>
      <c r="E81" s="45"/>
      <c r="F81" s="48"/>
      <c r="G81" s="48"/>
      <c r="H81" s="48"/>
    </row>
    <row r="82" spans="2:8" x14ac:dyDescent="0.2">
      <c r="C82" s="50"/>
      <c r="D82" s="52"/>
    </row>
    <row r="83" spans="2:8" x14ac:dyDescent="0.2">
      <c r="C83" s="53"/>
      <c r="D83" s="52"/>
    </row>
    <row r="84" spans="2:8" x14ac:dyDescent="0.2">
      <c r="C84" s="50"/>
      <c r="D84" s="52"/>
    </row>
    <row r="85" spans="2:8" x14ac:dyDescent="0.2">
      <c r="C85" s="50"/>
      <c r="D85" s="54"/>
    </row>
    <row r="86" spans="2:8" x14ac:dyDescent="0.2">
      <c r="C86" s="50"/>
      <c r="D86" s="54"/>
    </row>
    <row r="87" spans="2:8" x14ac:dyDescent="0.2">
      <c r="C87" s="50"/>
      <c r="D87" s="54"/>
    </row>
    <row r="88" spans="2:8" x14ac:dyDescent="0.2">
      <c r="C88" s="50"/>
      <c r="D88" s="54"/>
    </row>
    <row r="90" spans="2:8" ht="15" x14ac:dyDescent="0.2">
      <c r="B90" s="55"/>
      <c r="C90" s="34"/>
      <c r="D90" s="56"/>
    </row>
    <row r="92" spans="2:8" ht="15" x14ac:dyDescent="0.2">
      <c r="B92" s="55"/>
      <c r="D92" s="56"/>
    </row>
    <row r="94" spans="2:8" ht="15" x14ac:dyDescent="0.2">
      <c r="B94" s="55"/>
      <c r="D94" s="56"/>
    </row>
    <row r="95" spans="2:8" x14ac:dyDescent="0.2">
      <c r="D95" s="54"/>
    </row>
  </sheetData>
  <sheetProtection algorithmName="SHA-512" hashValue="FcLsuY7BjkwT+53ikmuHtQrZC6X5OJ9qnChpdRvSBMNBhlE+nQ12O88g4k3MFJ+uUx/bQRxuYh7Px29Mj5veBw==" saltValue="W/KarzMRcHqmkP0HO++kPQ==" spinCount="100000" sheet="1" objects="1" scenarios="1"/>
  <mergeCells count="2">
    <mergeCell ref="B4:C5"/>
    <mergeCell ref="D4:H4"/>
  </mergeCells>
  <hyperlinks>
    <hyperlink ref="A1" location="Tartalomjegyzék!A1" display="Táblajegyzék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="85" zoomScaleNormal="85" workbookViewId="0">
      <selection activeCell="C31" sqref="C31"/>
    </sheetView>
  </sheetViews>
  <sheetFormatPr defaultColWidth="8.5703125" defaultRowHeight="15" x14ac:dyDescent="0.25"/>
  <cols>
    <col min="1" max="1" width="16.42578125" style="24" customWidth="1"/>
    <col min="2" max="2" width="36.5703125" style="24" customWidth="1"/>
    <col min="3" max="12" width="16.5703125" style="24" customWidth="1"/>
    <col min="13" max="14" width="17.42578125" style="24" customWidth="1"/>
    <col min="15" max="15" width="15.42578125" style="24" customWidth="1"/>
    <col min="16" max="17" width="18.42578125" style="24" customWidth="1"/>
    <col min="18" max="16384" width="8.5703125" style="24"/>
  </cols>
  <sheetData>
    <row r="1" spans="1:17" x14ac:dyDescent="0.25">
      <c r="A1" s="42" t="s">
        <v>128</v>
      </c>
      <c r="B1"/>
      <c r="F1" s="99"/>
      <c r="G1" s="100"/>
      <c r="H1" s="100"/>
      <c r="I1" s="99"/>
    </row>
    <row r="3" spans="1:17" s="59" customFormat="1" ht="15.75" thickBot="1" x14ac:dyDescent="0.3">
      <c r="B3" s="24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</row>
    <row r="4" spans="1:17" s="102" customFormat="1" ht="23.25" customHeight="1" thickBot="1" x14ac:dyDescent="0.3">
      <c r="B4" s="277" t="s">
        <v>280</v>
      </c>
      <c r="C4" s="280" t="s">
        <v>223</v>
      </c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2"/>
    </row>
    <row r="5" spans="1:17" s="102" customFormat="1" ht="29.25" customHeight="1" thickBot="1" x14ac:dyDescent="0.3">
      <c r="B5" s="278"/>
      <c r="C5" s="283" t="s">
        <v>224</v>
      </c>
      <c r="D5" s="284"/>
      <c r="E5" s="284"/>
      <c r="F5" s="284"/>
      <c r="G5" s="284"/>
      <c r="H5" s="285"/>
      <c r="I5" s="286" t="s">
        <v>225</v>
      </c>
      <c r="J5" s="287"/>
      <c r="K5" s="287"/>
      <c r="L5" s="287"/>
      <c r="M5" s="287"/>
      <c r="N5" s="288"/>
      <c r="O5" s="289" t="s">
        <v>226</v>
      </c>
      <c r="P5" s="286" t="s">
        <v>227</v>
      </c>
      <c r="Q5" s="288"/>
    </row>
    <row r="6" spans="1:17" s="102" customFormat="1" ht="54.75" customHeight="1" thickBot="1" x14ac:dyDescent="0.3">
      <c r="A6" s="103"/>
      <c r="B6" s="278"/>
      <c r="C6" s="292" t="s">
        <v>228</v>
      </c>
      <c r="D6" s="293"/>
      <c r="E6" s="294"/>
      <c r="F6" s="292" t="s">
        <v>229</v>
      </c>
      <c r="G6" s="293"/>
      <c r="H6" s="294"/>
      <c r="I6" s="295" t="s">
        <v>230</v>
      </c>
      <c r="J6" s="296"/>
      <c r="K6" s="297"/>
      <c r="L6" s="298" t="s">
        <v>231</v>
      </c>
      <c r="M6" s="299"/>
      <c r="N6" s="300"/>
      <c r="O6" s="290"/>
      <c r="P6" s="275" t="s">
        <v>232</v>
      </c>
      <c r="Q6" s="275" t="s">
        <v>233</v>
      </c>
    </row>
    <row r="7" spans="1:17" s="102" customFormat="1" ht="30.75" customHeight="1" thickBot="1" x14ac:dyDescent="0.3">
      <c r="A7" s="103"/>
      <c r="B7" s="279"/>
      <c r="C7" s="155"/>
      <c r="D7" s="156" t="s">
        <v>234</v>
      </c>
      <c r="E7" s="156" t="s">
        <v>235</v>
      </c>
      <c r="F7" s="155"/>
      <c r="G7" s="156" t="s">
        <v>235</v>
      </c>
      <c r="H7" s="156" t="s">
        <v>236</v>
      </c>
      <c r="I7" s="155"/>
      <c r="J7" s="156" t="s">
        <v>234</v>
      </c>
      <c r="K7" s="156" t="s">
        <v>235</v>
      </c>
      <c r="L7" s="155"/>
      <c r="M7" s="156" t="s">
        <v>235</v>
      </c>
      <c r="N7" s="156" t="s">
        <v>236</v>
      </c>
      <c r="O7" s="291"/>
      <c r="P7" s="276"/>
      <c r="Q7" s="276"/>
    </row>
    <row r="8" spans="1:17" s="102" customFormat="1" ht="39" thickBot="1" x14ac:dyDescent="0.3">
      <c r="A8" s="103"/>
      <c r="B8" s="158" t="s">
        <v>237</v>
      </c>
      <c r="C8" s="159">
        <v>694781.650899</v>
      </c>
      <c r="D8" s="159">
        <v>694781.650899</v>
      </c>
      <c r="E8" s="159">
        <v>0</v>
      </c>
      <c r="F8" s="159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59">
        <v>0</v>
      </c>
      <c r="M8" s="159">
        <v>0</v>
      </c>
      <c r="N8" s="159">
        <v>0</v>
      </c>
      <c r="O8" s="159">
        <v>0</v>
      </c>
      <c r="P8" s="159">
        <v>0</v>
      </c>
      <c r="Q8" s="159">
        <v>0</v>
      </c>
    </row>
    <row r="9" spans="1:17" ht="15.75" thickBot="1" x14ac:dyDescent="0.3">
      <c r="A9" s="103"/>
      <c r="B9" s="160" t="s">
        <v>238</v>
      </c>
      <c r="C9" s="161">
        <f>SUM(C10:C14,C16)</f>
        <v>505830.70715199999</v>
      </c>
      <c r="D9" s="161">
        <f>SUM(D10:D14,D16)</f>
        <v>404093.32182399998</v>
      </c>
      <c r="E9" s="161">
        <f>SUM(E10:E14,E16)</f>
        <v>19675.763686999999</v>
      </c>
      <c r="F9" s="161">
        <f t="shared" ref="F9:Q9" si="0">SUM(F10:F14,F16)</f>
        <v>1873.3613829999999</v>
      </c>
      <c r="G9" s="161">
        <f t="shared" si="0"/>
        <v>3.8705000000000003E-2</v>
      </c>
      <c r="H9" s="161">
        <f t="shared" si="0"/>
        <v>1842.2711609999999</v>
      </c>
      <c r="I9" s="161">
        <f t="shared" si="0"/>
        <v>-1519.9559900000002</v>
      </c>
      <c r="J9" s="161">
        <f t="shared" si="0"/>
        <v>-1154.6677960000002</v>
      </c>
      <c r="K9" s="161">
        <f t="shared" si="0"/>
        <v>-365.28819399999998</v>
      </c>
      <c r="L9" s="161">
        <f t="shared" si="0"/>
        <v>-647.54434900000001</v>
      </c>
      <c r="M9" s="161">
        <f t="shared" si="0"/>
        <v>0</v>
      </c>
      <c r="N9" s="161">
        <f t="shared" si="0"/>
        <v>-647.54435100000001</v>
      </c>
      <c r="O9" s="161">
        <v>0</v>
      </c>
      <c r="P9" s="161">
        <f t="shared" si="0"/>
        <v>432832.79487400001</v>
      </c>
      <c r="Q9" s="161">
        <f t="shared" si="0"/>
        <v>865.422459</v>
      </c>
    </row>
    <row r="10" spans="1:17" x14ac:dyDescent="0.25">
      <c r="A10" s="103"/>
      <c r="B10" s="29" t="s">
        <v>239</v>
      </c>
      <c r="C10" s="22">
        <v>213.10017500000001</v>
      </c>
      <c r="D10" s="22">
        <v>213.10017500000001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</row>
    <row r="11" spans="1:17" x14ac:dyDescent="0.25">
      <c r="A11" s="103"/>
      <c r="B11" s="29" t="s">
        <v>240</v>
      </c>
      <c r="C11" s="22">
        <v>27697.354555000002</v>
      </c>
      <c r="D11" s="22">
        <v>26714.827662</v>
      </c>
      <c r="E11" s="22">
        <v>0</v>
      </c>
      <c r="F11" s="22">
        <v>0</v>
      </c>
      <c r="G11" s="22">
        <v>0</v>
      </c>
      <c r="H11" s="22">
        <v>0</v>
      </c>
      <c r="I11" s="22">
        <v>-156.26227</v>
      </c>
      <c r="J11" s="22">
        <v>-156.26227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16770.537091999999</v>
      </c>
      <c r="Q11" s="22">
        <v>0</v>
      </c>
    </row>
    <row r="12" spans="1:17" x14ac:dyDescent="0.25">
      <c r="A12" s="103"/>
      <c r="B12" s="29" t="s">
        <v>241</v>
      </c>
      <c r="C12" s="22">
        <v>86546.563204000005</v>
      </c>
      <c r="D12" s="22">
        <v>86546.563204000005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109802.47038899999</v>
      </c>
      <c r="Q12" s="22">
        <v>0</v>
      </c>
    </row>
    <row r="13" spans="1:17" x14ac:dyDescent="0.25">
      <c r="A13" s="103"/>
      <c r="B13" s="29" t="s">
        <v>242</v>
      </c>
      <c r="C13" s="22">
        <v>78606.149239000006</v>
      </c>
      <c r="D13" s="22">
        <v>74922.086314999993</v>
      </c>
      <c r="E13" s="22">
        <v>153.64526599999999</v>
      </c>
      <c r="F13" s="22">
        <v>293.96555899999998</v>
      </c>
      <c r="G13" s="22">
        <v>0</v>
      </c>
      <c r="H13" s="22">
        <v>293.96555899999998</v>
      </c>
      <c r="I13" s="22">
        <v>-212.10218699999999</v>
      </c>
      <c r="J13" s="22">
        <v>-210.396987</v>
      </c>
      <c r="K13" s="22">
        <v>-1.7052</v>
      </c>
      <c r="L13" s="22">
        <v>-14.961690000000001</v>
      </c>
      <c r="M13" s="22">
        <v>0</v>
      </c>
      <c r="N13" s="22">
        <v>-14.961690000000001</v>
      </c>
      <c r="O13" s="22">
        <v>0</v>
      </c>
      <c r="P13" s="22">
        <v>63795.012900000002</v>
      </c>
      <c r="Q13" s="22">
        <v>279.00386900000001</v>
      </c>
    </row>
    <row r="14" spans="1:17" x14ac:dyDescent="0.25">
      <c r="A14" s="103"/>
      <c r="B14" s="29" t="s">
        <v>243</v>
      </c>
      <c r="C14" s="22">
        <v>254621.922838</v>
      </c>
      <c r="D14" s="22">
        <v>195015.86088600001</v>
      </c>
      <c r="E14" s="22">
        <v>18770.210201999998</v>
      </c>
      <c r="F14" s="22">
        <v>1441.2036089999999</v>
      </c>
      <c r="G14" s="22">
        <v>3.8705000000000003E-2</v>
      </c>
      <c r="H14" s="22">
        <v>1436.0691899999999</v>
      </c>
      <c r="I14" s="22">
        <v>-1037.080978</v>
      </c>
      <c r="J14" s="22">
        <v>-697.52288099999998</v>
      </c>
      <c r="K14" s="22">
        <v>-339.55809699999998</v>
      </c>
      <c r="L14" s="22">
        <v>-584.30538100000001</v>
      </c>
      <c r="M14" s="22">
        <v>0</v>
      </c>
      <c r="N14" s="22">
        <v>-584.30538200000001</v>
      </c>
      <c r="O14" s="22">
        <v>0</v>
      </c>
      <c r="P14" s="22">
        <v>187532.21220400001</v>
      </c>
      <c r="Q14" s="22">
        <v>515.374189</v>
      </c>
    </row>
    <row r="15" spans="1:17" x14ac:dyDescent="0.25">
      <c r="A15" s="103"/>
      <c r="B15" s="236" t="s">
        <v>244</v>
      </c>
      <c r="C15" s="22">
        <v>136383.861294</v>
      </c>
      <c r="D15" s="22">
        <v>89400.391285999998</v>
      </c>
      <c r="E15" s="22">
        <v>10584.200804</v>
      </c>
      <c r="F15" s="22">
        <v>815.70926699999995</v>
      </c>
      <c r="G15" s="22">
        <v>0</v>
      </c>
      <c r="H15" s="22">
        <v>815.70926699999995</v>
      </c>
      <c r="I15" s="22">
        <v>-637.95030199999997</v>
      </c>
      <c r="J15" s="22">
        <v>-348.31501800000001</v>
      </c>
      <c r="K15" s="22">
        <v>-289.63528400000001</v>
      </c>
      <c r="L15" s="22">
        <v>-205.00587400000001</v>
      </c>
      <c r="M15" s="22">
        <v>0</v>
      </c>
      <c r="N15" s="22">
        <v>-205.00587400000001</v>
      </c>
      <c r="O15" s="22">
        <v>0</v>
      </c>
      <c r="P15" s="22">
        <v>111602.651682</v>
      </c>
      <c r="Q15" s="22">
        <v>460.33911899999998</v>
      </c>
    </row>
    <row r="16" spans="1:17" s="102" customFormat="1" ht="15.75" thickBot="1" x14ac:dyDescent="0.3">
      <c r="A16" s="103"/>
      <c r="B16" s="29" t="s">
        <v>245</v>
      </c>
      <c r="C16" s="22">
        <v>58145.617141000002</v>
      </c>
      <c r="D16" s="22">
        <v>20680.883581999999</v>
      </c>
      <c r="E16" s="22">
        <v>751.90821900000003</v>
      </c>
      <c r="F16" s="22">
        <v>138.192215</v>
      </c>
      <c r="G16" s="22">
        <v>0</v>
      </c>
      <c r="H16" s="22">
        <v>112.236412</v>
      </c>
      <c r="I16" s="22">
        <v>-114.510555</v>
      </c>
      <c r="J16" s="22">
        <v>-90.485658000000001</v>
      </c>
      <c r="K16" s="22">
        <v>-24.024896999999999</v>
      </c>
      <c r="L16" s="22">
        <v>-48.277278000000003</v>
      </c>
      <c r="M16" s="22">
        <v>0</v>
      </c>
      <c r="N16" s="22">
        <v>-48.277279</v>
      </c>
      <c r="O16" s="22">
        <v>0</v>
      </c>
      <c r="P16" s="22">
        <v>54932.562289000001</v>
      </c>
      <c r="Q16" s="22">
        <v>71.044400999999993</v>
      </c>
    </row>
    <row r="17" spans="1:17" ht="26.25" thickBot="1" x14ac:dyDescent="0.3">
      <c r="A17" s="103"/>
      <c r="B17" s="160" t="s">
        <v>246</v>
      </c>
      <c r="C17" s="161">
        <f>SUM(C18:C22)</f>
        <v>358255.43156399997</v>
      </c>
      <c r="D17" s="161">
        <f t="shared" ref="D17:Q17" si="1">SUM(D18:D22)</f>
        <v>239874.04793300002</v>
      </c>
      <c r="E17" s="161">
        <f t="shared" si="1"/>
        <v>0</v>
      </c>
      <c r="F17" s="161">
        <f t="shared" si="1"/>
        <v>1019</v>
      </c>
      <c r="G17" s="161">
        <f t="shared" si="1"/>
        <v>0</v>
      </c>
      <c r="H17" s="161">
        <f t="shared" si="1"/>
        <v>1019</v>
      </c>
      <c r="I17" s="161">
        <f t="shared" si="1"/>
        <v>-319.098073</v>
      </c>
      <c r="J17" s="161">
        <f t="shared" si="1"/>
        <v>-319.098073</v>
      </c>
      <c r="K17" s="161">
        <f t="shared" si="1"/>
        <v>0</v>
      </c>
      <c r="L17" s="161">
        <f t="shared" si="1"/>
        <v>-1019</v>
      </c>
      <c r="M17" s="161">
        <f t="shared" si="1"/>
        <v>0</v>
      </c>
      <c r="N17" s="161">
        <f t="shared" si="1"/>
        <v>-1019</v>
      </c>
      <c r="O17" s="161">
        <v>0</v>
      </c>
      <c r="P17" s="161">
        <f t="shared" si="1"/>
        <v>169562.799207</v>
      </c>
      <c r="Q17" s="161">
        <f t="shared" si="1"/>
        <v>0</v>
      </c>
    </row>
    <row r="18" spans="1:17" x14ac:dyDescent="0.25">
      <c r="A18" s="103"/>
      <c r="B18" s="29" t="s">
        <v>239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</row>
    <row r="19" spans="1:17" x14ac:dyDescent="0.25">
      <c r="A19" s="103"/>
      <c r="B19" s="29" t="s">
        <v>240</v>
      </c>
      <c r="C19" s="22">
        <v>136109.94068699999</v>
      </c>
      <c r="D19" s="22">
        <v>126266.457838</v>
      </c>
      <c r="E19" s="22">
        <v>0</v>
      </c>
      <c r="F19" s="22">
        <v>0</v>
      </c>
      <c r="G19" s="22">
        <v>0</v>
      </c>
      <c r="H19" s="22">
        <v>0</v>
      </c>
      <c r="I19" s="22">
        <v>-46.224096000000003</v>
      </c>
      <c r="J19" s="22">
        <v>-46.224096000000003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2385.5028379999999</v>
      </c>
      <c r="Q19" s="22">
        <v>0</v>
      </c>
    </row>
    <row r="20" spans="1:17" x14ac:dyDescent="0.25">
      <c r="A20" s="103"/>
      <c r="B20" s="29" t="s">
        <v>241</v>
      </c>
      <c r="C20" s="22">
        <v>124970.04958799999</v>
      </c>
      <c r="D20" s="22">
        <v>88341.078313999998</v>
      </c>
      <c r="E20" s="22">
        <v>0</v>
      </c>
      <c r="F20" s="22">
        <v>0</v>
      </c>
      <c r="G20" s="22">
        <v>0</v>
      </c>
      <c r="H20" s="22">
        <v>0</v>
      </c>
      <c r="I20" s="22">
        <v>-9.0204000000000006E-2</v>
      </c>
      <c r="J20" s="22">
        <v>-9.0204000000000006E-2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113959.867489</v>
      </c>
      <c r="Q20" s="22">
        <v>0</v>
      </c>
    </row>
    <row r="21" spans="1:17" x14ac:dyDescent="0.25">
      <c r="A21" s="103"/>
      <c r="B21" s="29" t="s">
        <v>242</v>
      </c>
      <c r="C21" s="22">
        <v>5063.2594950000002</v>
      </c>
      <c r="D21" s="22">
        <v>0</v>
      </c>
      <c r="E21" s="22">
        <v>0</v>
      </c>
      <c r="F21" s="22">
        <v>1019</v>
      </c>
      <c r="G21" s="22">
        <v>0</v>
      </c>
      <c r="H21" s="22">
        <v>1019</v>
      </c>
      <c r="I21" s="22">
        <v>0</v>
      </c>
      <c r="J21" s="22">
        <v>0</v>
      </c>
      <c r="K21" s="22">
        <v>0</v>
      </c>
      <c r="L21" s="22">
        <v>-1019</v>
      </c>
      <c r="M21" s="22">
        <v>0</v>
      </c>
      <c r="N21" s="22">
        <v>-1019</v>
      </c>
      <c r="O21" s="22">
        <v>0</v>
      </c>
      <c r="P21" s="22">
        <v>3253.931548</v>
      </c>
      <c r="Q21" s="22">
        <v>0</v>
      </c>
    </row>
    <row r="22" spans="1:17" s="102" customFormat="1" ht="15.75" thickBot="1" x14ac:dyDescent="0.3">
      <c r="A22" s="103"/>
      <c r="B22" s="29" t="s">
        <v>243</v>
      </c>
      <c r="C22" s="22">
        <v>92112.181794000004</v>
      </c>
      <c r="D22" s="22">
        <v>25266.511781000001</v>
      </c>
      <c r="E22" s="22">
        <v>0</v>
      </c>
      <c r="F22" s="22">
        <v>0</v>
      </c>
      <c r="G22" s="22">
        <v>0</v>
      </c>
      <c r="H22" s="22">
        <v>0</v>
      </c>
      <c r="I22" s="22">
        <v>-272.783773</v>
      </c>
      <c r="J22" s="22">
        <v>-272.783773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49963.497331999999</v>
      </c>
      <c r="Q22" s="22">
        <v>0</v>
      </c>
    </row>
    <row r="23" spans="1:17" ht="15.75" thickBot="1" x14ac:dyDescent="0.3">
      <c r="A23" s="103"/>
      <c r="B23" s="160" t="s">
        <v>247</v>
      </c>
      <c r="C23" s="161">
        <f>SUM(C24:C29)</f>
        <v>195211.129135</v>
      </c>
      <c r="D23" s="161">
        <f t="shared" ref="D23:Q23" si="2">SUM(D24:D29)</f>
        <v>194863.25277200004</v>
      </c>
      <c r="E23" s="161">
        <f t="shared" si="2"/>
        <v>347.87636199999997</v>
      </c>
      <c r="F23" s="161">
        <f t="shared" si="2"/>
        <v>0</v>
      </c>
      <c r="G23" s="161">
        <f t="shared" si="2"/>
        <v>0</v>
      </c>
      <c r="H23" s="161">
        <f t="shared" si="2"/>
        <v>0</v>
      </c>
      <c r="I23" s="161">
        <f>SUM(I24:I29)</f>
        <v>437.33979700000003</v>
      </c>
      <c r="J23" s="161">
        <f t="shared" si="2"/>
        <v>436.67189000000002</v>
      </c>
      <c r="K23" s="161">
        <f t="shared" si="2"/>
        <v>0.66790700000000003</v>
      </c>
      <c r="L23" s="161">
        <f t="shared" si="2"/>
        <v>0</v>
      </c>
      <c r="M23" s="161">
        <f t="shared" si="2"/>
        <v>0</v>
      </c>
      <c r="N23" s="161">
        <f t="shared" si="2"/>
        <v>0</v>
      </c>
      <c r="O23" s="161">
        <f t="shared" si="2"/>
        <v>0</v>
      </c>
      <c r="P23" s="161">
        <f t="shared" si="2"/>
        <v>78611.725040000005</v>
      </c>
      <c r="Q23" s="161">
        <f t="shared" si="2"/>
        <v>0</v>
      </c>
    </row>
    <row r="24" spans="1:17" x14ac:dyDescent="0.25">
      <c r="A24" s="103"/>
      <c r="B24" s="29" t="s">
        <v>239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104"/>
      <c r="P24" s="22">
        <v>0</v>
      </c>
      <c r="Q24" s="22">
        <v>0</v>
      </c>
    </row>
    <row r="25" spans="1:17" x14ac:dyDescent="0.25">
      <c r="A25" s="103"/>
      <c r="B25" s="29" t="s">
        <v>240</v>
      </c>
      <c r="C25" s="22">
        <v>4597.5550800000001</v>
      </c>
      <c r="D25" s="22">
        <v>4597.5550800000001</v>
      </c>
      <c r="E25" s="22">
        <v>0</v>
      </c>
      <c r="F25" s="22">
        <v>0</v>
      </c>
      <c r="G25" s="22">
        <v>0</v>
      </c>
      <c r="H25" s="22">
        <v>0</v>
      </c>
      <c r="I25" s="22">
        <v>0.45179799999999998</v>
      </c>
      <c r="J25" s="22">
        <v>0.45179799999999998</v>
      </c>
      <c r="K25" s="22">
        <v>0</v>
      </c>
      <c r="L25" s="22">
        <v>0</v>
      </c>
      <c r="M25" s="22">
        <v>0</v>
      </c>
      <c r="N25" s="22">
        <v>0</v>
      </c>
      <c r="O25" s="104"/>
      <c r="P25" s="22">
        <v>62.539755</v>
      </c>
      <c r="Q25" s="22">
        <v>0</v>
      </c>
    </row>
    <row r="26" spans="1:17" x14ac:dyDescent="0.25">
      <c r="A26" s="103"/>
      <c r="B26" s="29" t="s">
        <v>241</v>
      </c>
      <c r="C26" s="22">
        <v>19100.900000000001</v>
      </c>
      <c r="D26" s="22">
        <v>19100.900000000001</v>
      </c>
      <c r="E26" s="22">
        <v>0</v>
      </c>
      <c r="F26" s="22">
        <v>0</v>
      </c>
      <c r="G26" s="22">
        <v>0</v>
      </c>
      <c r="H26" s="22">
        <v>0</v>
      </c>
      <c r="I26" s="22">
        <v>3.0181849999999999</v>
      </c>
      <c r="J26" s="22">
        <v>3.0181849999999999</v>
      </c>
      <c r="K26" s="22">
        <v>0</v>
      </c>
      <c r="L26" s="22">
        <v>0</v>
      </c>
      <c r="M26" s="22">
        <v>0</v>
      </c>
      <c r="N26" s="22">
        <v>0</v>
      </c>
      <c r="O26" s="104"/>
      <c r="P26" s="22">
        <v>15000</v>
      </c>
      <c r="Q26" s="22">
        <v>0</v>
      </c>
    </row>
    <row r="27" spans="1:17" x14ac:dyDescent="0.25">
      <c r="A27" s="103"/>
      <c r="B27" s="29" t="s">
        <v>242</v>
      </c>
      <c r="C27" s="22">
        <v>30744.360823999999</v>
      </c>
      <c r="D27" s="22">
        <v>30744.360823999999</v>
      </c>
      <c r="E27" s="22">
        <v>0</v>
      </c>
      <c r="F27" s="22">
        <v>0</v>
      </c>
      <c r="G27" s="22">
        <v>0</v>
      </c>
      <c r="H27" s="22">
        <v>0</v>
      </c>
      <c r="I27" s="22">
        <v>33.052748999999999</v>
      </c>
      <c r="J27" s="22">
        <v>33.052748999999999</v>
      </c>
      <c r="K27" s="22">
        <v>0</v>
      </c>
      <c r="L27" s="22">
        <v>0</v>
      </c>
      <c r="M27" s="22">
        <v>0</v>
      </c>
      <c r="N27" s="22">
        <v>0</v>
      </c>
      <c r="O27" s="104"/>
      <c r="P27" s="22">
        <v>12736.922708</v>
      </c>
      <c r="Q27" s="22">
        <v>0</v>
      </c>
    </row>
    <row r="28" spans="1:17" x14ac:dyDescent="0.25">
      <c r="A28" s="103"/>
      <c r="B28" s="29" t="s">
        <v>243</v>
      </c>
      <c r="C28" s="22">
        <v>139624.001219</v>
      </c>
      <c r="D28" s="22">
        <v>139277.62485600001</v>
      </c>
      <c r="E28" s="22">
        <v>346.37636199999997</v>
      </c>
      <c r="F28" s="22">
        <v>0</v>
      </c>
      <c r="G28" s="22">
        <v>0</v>
      </c>
      <c r="H28" s="22">
        <v>0</v>
      </c>
      <c r="I28" s="22">
        <v>400.20862199999999</v>
      </c>
      <c r="J28" s="22">
        <v>399.55793499999999</v>
      </c>
      <c r="K28" s="22">
        <v>0.65068700000000002</v>
      </c>
      <c r="L28" s="22">
        <v>0</v>
      </c>
      <c r="M28" s="22">
        <v>0</v>
      </c>
      <c r="N28" s="22">
        <v>0</v>
      </c>
      <c r="O28" s="104"/>
      <c r="P28" s="22">
        <v>49668.559028000003</v>
      </c>
      <c r="Q28" s="22">
        <v>0</v>
      </c>
    </row>
    <row r="29" spans="1:17" ht="15.75" thickBot="1" x14ac:dyDescent="0.3">
      <c r="A29" s="103"/>
      <c r="B29" s="29" t="s">
        <v>245</v>
      </c>
      <c r="C29" s="22">
        <v>1144.3120120000001</v>
      </c>
      <c r="D29" s="22">
        <v>1142.8120120000001</v>
      </c>
      <c r="E29" s="22">
        <v>1.5</v>
      </c>
      <c r="F29" s="22">
        <v>0</v>
      </c>
      <c r="G29" s="22">
        <v>0</v>
      </c>
      <c r="H29" s="22">
        <v>0</v>
      </c>
      <c r="I29" s="22">
        <v>0.60844299999999996</v>
      </c>
      <c r="J29" s="22">
        <v>0.59122300000000005</v>
      </c>
      <c r="K29" s="22">
        <v>1.7219999999999999E-2</v>
      </c>
      <c r="L29" s="22">
        <v>0</v>
      </c>
      <c r="M29" s="22">
        <v>0</v>
      </c>
      <c r="N29" s="22">
        <v>0</v>
      </c>
      <c r="O29" s="104"/>
      <c r="P29" s="22">
        <v>1143.7035490000001</v>
      </c>
      <c r="Q29" s="22">
        <v>0</v>
      </c>
    </row>
    <row r="30" spans="1:17" ht="15.75" thickBot="1" x14ac:dyDescent="0.3">
      <c r="A30" s="103"/>
      <c r="B30" s="162" t="s">
        <v>69</v>
      </c>
      <c r="C30" s="163">
        <f>+C8+C9+C17+C23</f>
        <v>1754078.91875</v>
      </c>
      <c r="D30" s="163">
        <f t="shared" ref="D30:H30" si="3">+D8+D9+D17+D23</f>
        <v>1533612.273428</v>
      </c>
      <c r="E30" s="163">
        <f t="shared" si="3"/>
        <v>20023.640048999998</v>
      </c>
      <c r="F30" s="163">
        <f t="shared" si="3"/>
        <v>2892.3613829999999</v>
      </c>
      <c r="G30" s="163">
        <f t="shared" si="3"/>
        <v>3.8705000000000003E-2</v>
      </c>
      <c r="H30" s="163">
        <f t="shared" si="3"/>
        <v>2861.2711609999997</v>
      </c>
      <c r="I30" s="164"/>
      <c r="J30" s="164"/>
      <c r="K30" s="164"/>
      <c r="L30" s="164"/>
      <c r="M30" s="164"/>
      <c r="N30" s="164"/>
      <c r="O30" s="163">
        <f t="shared" ref="O30:Q30" si="4">+O8+O9+O17+O23</f>
        <v>0</v>
      </c>
      <c r="P30" s="163">
        <f>+P8+P9+P17+P23</f>
        <v>681007.31912100001</v>
      </c>
      <c r="Q30" s="163">
        <f t="shared" si="4"/>
        <v>865.422459</v>
      </c>
    </row>
    <row r="31" spans="1:17" x14ac:dyDescent="0.25">
      <c r="A31" s="103"/>
    </row>
    <row r="32" spans="1:17" x14ac:dyDescent="0.25">
      <c r="A32" s="103"/>
    </row>
    <row r="33" spans="1:12" x14ac:dyDescent="0.25">
      <c r="A33" s="103"/>
    </row>
    <row r="34" spans="1:12" x14ac:dyDescent="0.25">
      <c r="A34" s="103"/>
    </row>
    <row r="35" spans="1:12" x14ac:dyDescent="0.25">
      <c r="D35" s="105"/>
      <c r="H35" s="105"/>
      <c r="I35" s="237"/>
      <c r="L35" s="237"/>
    </row>
    <row r="39" spans="1:12" x14ac:dyDescent="0.25">
      <c r="B39" s="106"/>
    </row>
  </sheetData>
  <sheetProtection algorithmName="SHA-512" hashValue="PP2JNbPhpdqNm6kTojouZuJY6EyTScRod6AGfnEyRmDAAsumC02GxZnZCwHcp5J2aj/z/xLYKRdZJw+tET1VJg==" saltValue="GtENn9il5ahNnE8zGEmKHQ==" spinCount="100000" sheet="1" objects="1" scenarios="1"/>
  <mergeCells count="12">
    <mergeCell ref="P6:P7"/>
    <mergeCell ref="Q6:Q7"/>
    <mergeCell ref="B4:B7"/>
    <mergeCell ref="C4:Q4"/>
    <mergeCell ref="C5:H5"/>
    <mergeCell ref="I5:N5"/>
    <mergeCell ref="O5:O7"/>
    <mergeCell ref="P5:Q5"/>
    <mergeCell ref="C6:E6"/>
    <mergeCell ref="F6:H6"/>
    <mergeCell ref="I6:K6"/>
    <mergeCell ref="L6:N6"/>
  </mergeCells>
  <hyperlinks>
    <hyperlink ref="A1" location="Tartalomjegyzék!A1" display="Táblajegyzék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85" zoomScaleNormal="85" workbookViewId="0">
      <selection activeCell="E38" sqref="E38"/>
    </sheetView>
  </sheetViews>
  <sheetFormatPr defaultRowHeight="15" x14ac:dyDescent="0.25"/>
  <cols>
    <col min="1" max="1" width="13.42578125" bestFit="1" customWidth="1"/>
    <col min="2" max="2" width="40.5703125" bestFit="1" customWidth="1"/>
    <col min="3" max="10" width="21.5703125" style="118" customWidth="1"/>
  </cols>
  <sheetData>
    <row r="1" spans="1:10" x14ac:dyDescent="0.25">
      <c r="A1" s="42" t="s">
        <v>128</v>
      </c>
      <c r="C1" s="115"/>
      <c r="D1" s="116"/>
      <c r="E1" s="116"/>
      <c r="F1" s="117"/>
      <c r="G1" s="115"/>
      <c r="H1" s="115"/>
    </row>
    <row r="2" spans="1:10" x14ac:dyDescent="0.25">
      <c r="A2" s="119"/>
    </row>
    <row r="3" spans="1:10" ht="15.75" thickBot="1" x14ac:dyDescent="0.3">
      <c r="B3" s="120"/>
      <c r="C3" s="121"/>
      <c r="D3" s="121"/>
      <c r="E3" s="121"/>
      <c r="F3" s="121"/>
      <c r="G3" s="121"/>
      <c r="H3" s="121"/>
      <c r="I3" s="121"/>
      <c r="J3" s="121"/>
    </row>
    <row r="4" spans="1:10" ht="15.75" x14ac:dyDescent="0.25">
      <c r="A4" s="122"/>
      <c r="B4" s="303" t="s">
        <v>220</v>
      </c>
      <c r="C4" s="304"/>
      <c r="D4" s="304"/>
      <c r="E4" s="304"/>
      <c r="F4" s="304"/>
      <c r="G4" s="304"/>
      <c r="H4" s="304"/>
      <c r="I4" s="304"/>
      <c r="J4" s="305"/>
    </row>
    <row r="5" spans="1:10" ht="52.5" customHeight="1" thickBot="1" x14ac:dyDescent="0.3">
      <c r="A5" s="122"/>
      <c r="B5" s="306" t="s">
        <v>281</v>
      </c>
      <c r="C5" s="308" t="s">
        <v>260</v>
      </c>
      <c r="D5" s="309"/>
      <c r="E5" s="309"/>
      <c r="F5" s="310"/>
      <c r="G5" s="311" t="s">
        <v>261</v>
      </c>
      <c r="H5" s="312"/>
      <c r="I5" s="313" t="s">
        <v>262</v>
      </c>
      <c r="J5" s="314"/>
    </row>
    <row r="6" spans="1:10" ht="27" customHeight="1" thickBot="1" x14ac:dyDescent="0.3">
      <c r="A6" s="107"/>
      <c r="B6" s="306"/>
      <c r="C6" s="301" t="s">
        <v>263</v>
      </c>
      <c r="D6" s="315" t="s">
        <v>264</v>
      </c>
      <c r="E6" s="316"/>
      <c r="F6" s="317"/>
      <c r="G6" s="318" t="s">
        <v>265</v>
      </c>
      <c r="H6" s="318" t="s">
        <v>266</v>
      </c>
      <c r="I6" s="320"/>
      <c r="J6" s="301" t="s">
        <v>267</v>
      </c>
    </row>
    <row r="7" spans="1:10" ht="66" customHeight="1" thickBot="1" x14ac:dyDescent="0.3">
      <c r="A7" s="107"/>
      <c r="B7" s="307"/>
      <c r="C7" s="302"/>
      <c r="D7" s="172"/>
      <c r="E7" s="171" t="s">
        <v>259</v>
      </c>
      <c r="F7" s="171" t="s">
        <v>268</v>
      </c>
      <c r="G7" s="319"/>
      <c r="H7" s="319"/>
      <c r="I7" s="321"/>
      <c r="J7" s="302"/>
    </row>
    <row r="8" spans="1:10" ht="26.25" thickBot="1" x14ac:dyDescent="0.3">
      <c r="A8" s="107"/>
      <c r="B8" s="169" t="s">
        <v>237</v>
      </c>
      <c r="C8" s="170">
        <v>0</v>
      </c>
      <c r="D8" s="170">
        <v>0</v>
      </c>
      <c r="E8" s="170">
        <v>0</v>
      </c>
      <c r="F8" s="170">
        <v>0</v>
      </c>
      <c r="G8" s="170">
        <v>0</v>
      </c>
      <c r="H8" s="170">
        <v>0</v>
      </c>
      <c r="I8" s="170">
        <v>0</v>
      </c>
      <c r="J8" s="170">
        <v>0</v>
      </c>
    </row>
    <row r="9" spans="1:10" ht="15.75" thickBot="1" x14ac:dyDescent="0.3">
      <c r="A9" s="107"/>
      <c r="B9" s="165" t="s">
        <v>238</v>
      </c>
      <c r="C9" s="166">
        <f>SUM(C10:C15)</f>
        <v>235.214369</v>
      </c>
      <c r="D9" s="166">
        <f t="shared" ref="D9:J9" si="0">SUM(D10:D15)</f>
        <v>217.62143900000001</v>
      </c>
      <c r="E9" s="166">
        <f t="shared" si="0"/>
        <v>111.31678699999999</v>
      </c>
      <c r="F9" s="166">
        <f t="shared" si="0"/>
        <v>214.18354200000002</v>
      </c>
      <c r="G9" s="166">
        <f t="shared" si="0"/>
        <v>-0.28775600000000001</v>
      </c>
      <c r="H9" s="166">
        <f t="shared" si="0"/>
        <v>-54.799666999999999</v>
      </c>
      <c r="I9" s="166">
        <f t="shared" si="0"/>
        <v>0</v>
      </c>
      <c r="J9" s="166">
        <f t="shared" si="0"/>
        <v>0</v>
      </c>
    </row>
    <row r="10" spans="1:10" x14ac:dyDescent="0.25">
      <c r="A10" s="107"/>
      <c r="B10" s="123" t="s">
        <v>239</v>
      </c>
      <c r="C10" s="124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</row>
    <row r="11" spans="1:10" x14ac:dyDescent="0.25">
      <c r="A11" s="107"/>
      <c r="B11" s="123" t="s">
        <v>240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</row>
    <row r="12" spans="1:10" x14ac:dyDescent="0.25">
      <c r="A12" s="107"/>
      <c r="B12" s="123" t="s">
        <v>241</v>
      </c>
      <c r="C12" s="124">
        <v>0</v>
      </c>
      <c r="D12" s="124">
        <v>0</v>
      </c>
      <c r="E12" s="124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</row>
    <row r="13" spans="1:10" x14ac:dyDescent="0.25">
      <c r="A13" s="107"/>
      <c r="B13" s="123" t="s">
        <v>242</v>
      </c>
      <c r="C13" s="124">
        <v>0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</row>
    <row r="14" spans="1:10" x14ac:dyDescent="0.25">
      <c r="A14" s="107"/>
      <c r="B14" s="123" t="s">
        <v>243</v>
      </c>
      <c r="C14" s="124">
        <v>0</v>
      </c>
      <c r="D14" s="124">
        <v>213.59046900000001</v>
      </c>
      <c r="E14" s="124">
        <v>107.28581699999999</v>
      </c>
      <c r="F14" s="124">
        <v>213.59046900000001</v>
      </c>
      <c r="G14" s="124">
        <v>0</v>
      </c>
      <c r="H14" s="124">
        <v>-54.392859999999999</v>
      </c>
      <c r="I14" s="124">
        <v>0</v>
      </c>
      <c r="J14" s="124">
        <v>0</v>
      </c>
    </row>
    <row r="15" spans="1:10" ht="15.75" thickBot="1" x14ac:dyDescent="0.3">
      <c r="A15" s="107"/>
      <c r="B15" s="123" t="s">
        <v>245</v>
      </c>
      <c r="C15" s="124">
        <v>235.214369</v>
      </c>
      <c r="D15" s="124">
        <v>4.0309699999999999</v>
      </c>
      <c r="E15" s="124">
        <v>4.0309699999999999</v>
      </c>
      <c r="F15" s="124">
        <v>0.59307299999999996</v>
      </c>
      <c r="G15" s="124">
        <v>-0.28775600000000001</v>
      </c>
      <c r="H15" s="124">
        <v>-0.40680699999999997</v>
      </c>
      <c r="I15" s="124">
        <v>0</v>
      </c>
      <c r="J15" s="124">
        <v>0</v>
      </c>
    </row>
    <row r="16" spans="1:10" ht="15.75" thickBot="1" x14ac:dyDescent="0.3">
      <c r="A16" s="107"/>
      <c r="B16" s="165" t="s">
        <v>246</v>
      </c>
      <c r="C16" s="166">
        <v>0</v>
      </c>
      <c r="D16" s="166">
        <v>0</v>
      </c>
      <c r="E16" s="166">
        <v>0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</row>
    <row r="17" spans="1:12" s="60" customFormat="1" ht="15.75" thickBot="1" x14ac:dyDescent="0.3">
      <c r="A17" s="107"/>
      <c r="B17" s="165" t="s">
        <v>269</v>
      </c>
      <c r="C17" s="166">
        <v>0</v>
      </c>
      <c r="D17" s="166">
        <v>0</v>
      </c>
      <c r="E17" s="166">
        <v>82.336641</v>
      </c>
      <c r="F17" s="166">
        <v>82.136640999999997</v>
      </c>
      <c r="G17" s="166">
        <v>0</v>
      </c>
      <c r="H17" s="166">
        <v>0</v>
      </c>
      <c r="I17" s="166">
        <v>0</v>
      </c>
      <c r="J17" s="166">
        <v>0</v>
      </c>
    </row>
    <row r="18" spans="1:12" ht="15.75" thickBot="1" x14ac:dyDescent="0.3">
      <c r="A18" s="107"/>
      <c r="B18" s="167" t="s">
        <v>69</v>
      </c>
      <c r="C18" s="168">
        <f>+C8+C9+C16+C17</f>
        <v>235.214369</v>
      </c>
      <c r="D18" s="168">
        <f t="shared" ref="D18:J18" si="1">+D8+D9+D16+D17</f>
        <v>217.62143900000001</v>
      </c>
      <c r="E18" s="168">
        <f t="shared" si="1"/>
        <v>193.65342799999999</v>
      </c>
      <c r="F18" s="168">
        <f t="shared" si="1"/>
        <v>296.32018300000004</v>
      </c>
      <c r="G18" s="168">
        <f t="shared" si="1"/>
        <v>-0.28775600000000001</v>
      </c>
      <c r="H18" s="168">
        <f t="shared" si="1"/>
        <v>-54.799666999999999</v>
      </c>
      <c r="I18" s="168">
        <f t="shared" si="1"/>
        <v>0</v>
      </c>
      <c r="J18" s="168">
        <f t="shared" si="1"/>
        <v>0</v>
      </c>
    </row>
    <row r="19" spans="1:12" x14ac:dyDescent="0.25">
      <c r="A19" s="107"/>
    </row>
    <row r="20" spans="1:12" ht="15.6" customHeight="1" x14ac:dyDescent="0.25">
      <c r="A20" s="107"/>
      <c r="B20" s="125"/>
      <c r="C20" s="125"/>
      <c r="D20" s="125"/>
      <c r="E20" s="125"/>
      <c r="F20" s="125"/>
      <c r="G20" s="125"/>
      <c r="H20" s="125"/>
      <c r="I20" s="125"/>
      <c r="J20" s="125"/>
    </row>
    <row r="21" spans="1:12" x14ac:dyDescent="0.25">
      <c r="A21" s="107"/>
      <c r="B21" s="125"/>
      <c r="C21" s="125"/>
      <c r="D21" s="125"/>
      <c r="E21" s="125"/>
      <c r="F21" s="125"/>
      <c r="G21" s="125"/>
      <c r="H21" s="125"/>
      <c r="I21" s="125"/>
      <c r="J21" s="125"/>
    </row>
    <row r="22" spans="1:12" x14ac:dyDescent="0.25">
      <c r="A22" s="122"/>
      <c r="L22" s="122"/>
    </row>
    <row r="23" spans="1:12" x14ac:dyDescent="0.25">
      <c r="C23" s="125"/>
      <c r="D23" s="125"/>
      <c r="E23" s="125"/>
      <c r="F23" s="125"/>
      <c r="G23" s="125"/>
      <c r="H23" s="125"/>
    </row>
    <row r="24" spans="1:12" x14ac:dyDescent="0.25">
      <c r="B24" s="123"/>
      <c r="C24" s="125"/>
      <c r="D24" s="125"/>
      <c r="E24" s="125"/>
      <c r="F24" s="125"/>
      <c r="G24" s="125"/>
      <c r="H24" s="125"/>
    </row>
    <row r="25" spans="1:12" x14ac:dyDescent="0.25">
      <c r="B25" s="123"/>
      <c r="C25" s="125"/>
      <c r="D25" s="125"/>
      <c r="E25" s="125"/>
      <c r="F25" s="125"/>
      <c r="G25" s="125"/>
      <c r="H25" s="125"/>
    </row>
    <row r="26" spans="1:12" x14ac:dyDescent="0.25">
      <c r="B26" s="123"/>
      <c r="C26" s="125"/>
      <c r="D26" s="125"/>
      <c r="E26" s="125"/>
      <c r="F26" s="125"/>
      <c r="G26" s="125"/>
      <c r="H26" s="125"/>
    </row>
    <row r="27" spans="1:12" x14ac:dyDescent="0.25">
      <c r="B27" s="123"/>
      <c r="C27" s="125"/>
      <c r="D27" s="125"/>
      <c r="E27" s="125"/>
      <c r="F27" s="125"/>
      <c r="G27" s="125"/>
      <c r="H27" s="125"/>
    </row>
    <row r="28" spans="1:12" x14ac:dyDescent="0.25">
      <c r="B28" s="123"/>
      <c r="C28" s="125"/>
      <c r="D28" s="125"/>
      <c r="E28" s="125"/>
      <c r="F28" s="125"/>
      <c r="G28" s="125"/>
      <c r="H28" s="125"/>
    </row>
    <row r="29" spans="1:12" x14ac:dyDescent="0.25">
      <c r="B29" s="123"/>
      <c r="C29" s="125"/>
      <c r="D29" s="125"/>
      <c r="E29" s="125"/>
      <c r="F29" s="125"/>
      <c r="G29" s="125"/>
      <c r="H29" s="125"/>
    </row>
  </sheetData>
  <sheetProtection algorithmName="SHA-512" hashValue="x6cMSj8LXU47NeCaozcgIIpp3R0CN9zVFxuIg3BDv1psDGcPUmLRUjVTEkqREDvbBCz6rwl41WEpruA5s2n0UA==" saltValue="hw7WxDcqbg1cYqUC4tegAA==" spinCount="100000" sheet="1" objects="1" scenarios="1"/>
  <mergeCells count="11">
    <mergeCell ref="J6:J7"/>
    <mergeCell ref="B4:J4"/>
    <mergeCell ref="B5:B7"/>
    <mergeCell ref="C5:F5"/>
    <mergeCell ref="G5:H5"/>
    <mergeCell ref="I5:J5"/>
    <mergeCell ref="C6:C7"/>
    <mergeCell ref="D6:F6"/>
    <mergeCell ref="G6:G7"/>
    <mergeCell ref="H6:H7"/>
    <mergeCell ref="I6:I7"/>
  </mergeCells>
  <hyperlinks>
    <hyperlink ref="A1" location="Tartalomjegyzék!A1" display="Táblajegyzék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="85" zoomScaleNormal="85" workbookViewId="0">
      <selection activeCell="C31" sqref="C31"/>
    </sheetView>
  </sheetViews>
  <sheetFormatPr defaultColWidth="8.5703125" defaultRowHeight="14.25" x14ac:dyDescent="0.2"/>
  <cols>
    <col min="1" max="1" width="13.42578125" style="18" bestFit="1" customWidth="1"/>
    <col min="2" max="2" width="47.42578125" style="18" customWidth="1"/>
    <col min="3" max="6" width="19.5703125" style="18" customWidth="1"/>
    <col min="7" max="7" width="21.42578125" style="18" customWidth="1"/>
    <col min="8" max="14" width="19.5703125" style="18" customWidth="1"/>
    <col min="15" max="16384" width="8.5703125" style="18"/>
  </cols>
  <sheetData>
    <row r="1" spans="1:15" ht="15" x14ac:dyDescent="0.25">
      <c r="A1" s="42" t="s">
        <v>128</v>
      </c>
      <c r="B1"/>
    </row>
    <row r="3" spans="1:15" ht="15" thickBot="1" x14ac:dyDescent="0.25"/>
    <row r="4" spans="1:15" ht="15.75" x14ac:dyDescent="0.2">
      <c r="B4" s="322" t="s">
        <v>248</v>
      </c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4"/>
    </row>
    <row r="5" spans="1:15" ht="14.85" customHeight="1" thickBot="1" x14ac:dyDescent="0.25">
      <c r="B5" s="325" t="s">
        <v>249</v>
      </c>
      <c r="C5" s="327" t="s">
        <v>224</v>
      </c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9"/>
      <c r="O5" s="64"/>
    </row>
    <row r="6" spans="1:15" ht="14.85" customHeight="1" thickBot="1" x14ac:dyDescent="0.25">
      <c r="B6" s="325"/>
      <c r="C6" s="330" t="s">
        <v>228</v>
      </c>
      <c r="D6" s="331"/>
      <c r="E6" s="331"/>
      <c r="F6" s="331" t="s">
        <v>229</v>
      </c>
      <c r="G6" s="331"/>
      <c r="H6" s="331"/>
      <c r="I6" s="331"/>
      <c r="J6" s="331"/>
      <c r="K6" s="331"/>
      <c r="L6" s="331"/>
      <c r="M6" s="331"/>
      <c r="N6" s="332"/>
      <c r="O6" s="64"/>
    </row>
    <row r="7" spans="1:15" ht="63.6" customHeight="1" thickBot="1" x14ac:dyDescent="0.25">
      <c r="B7" s="326"/>
      <c r="C7" s="174"/>
      <c r="D7" s="173" t="s">
        <v>250</v>
      </c>
      <c r="E7" s="173" t="s">
        <v>251</v>
      </c>
      <c r="F7" s="175"/>
      <c r="G7" s="173" t="s">
        <v>252</v>
      </c>
      <c r="H7" s="173" t="s">
        <v>253</v>
      </c>
      <c r="I7" s="173" t="s">
        <v>254</v>
      </c>
      <c r="J7" s="173" t="s">
        <v>255</v>
      </c>
      <c r="K7" s="173" t="s">
        <v>256</v>
      </c>
      <c r="L7" s="173" t="s">
        <v>257</v>
      </c>
      <c r="M7" s="173" t="s">
        <v>258</v>
      </c>
      <c r="N7" s="173" t="s">
        <v>259</v>
      </c>
      <c r="O7" s="64"/>
    </row>
    <row r="8" spans="1:15" ht="26.25" thickBot="1" x14ac:dyDescent="0.25">
      <c r="B8" s="176" t="s">
        <v>237</v>
      </c>
      <c r="C8" s="177">
        <v>694781.650899</v>
      </c>
      <c r="D8" s="177">
        <v>694781.650899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77">
        <v>0</v>
      </c>
      <c r="K8" s="177">
        <v>0</v>
      </c>
      <c r="L8" s="177">
        <v>0</v>
      </c>
      <c r="M8" s="177">
        <v>0</v>
      </c>
      <c r="N8" s="177">
        <v>0</v>
      </c>
    </row>
    <row r="9" spans="1:15" ht="15" thickBot="1" x14ac:dyDescent="0.25">
      <c r="B9" s="178" t="s">
        <v>238</v>
      </c>
      <c r="C9" s="179">
        <f>SUM(C10:C14,C16)</f>
        <v>505830.70715199999</v>
      </c>
      <c r="D9" s="179">
        <f t="shared" ref="D9:N9" si="0">SUM(D10:D14,D16)</f>
        <v>505339.25430299999</v>
      </c>
      <c r="E9" s="179">
        <f t="shared" si="0"/>
        <v>491.45284800000002</v>
      </c>
      <c r="F9" s="179">
        <f t="shared" si="0"/>
        <v>1873.3613829999999</v>
      </c>
      <c r="G9" s="179">
        <f t="shared" si="0"/>
        <v>589.95816100000002</v>
      </c>
      <c r="H9" s="179">
        <f t="shared" si="0"/>
        <v>598.57038599999998</v>
      </c>
      <c r="I9" s="179">
        <f t="shared" si="0"/>
        <v>392.06561699999997</v>
      </c>
      <c r="J9" s="179">
        <f t="shared" si="0"/>
        <v>77.750609999999995</v>
      </c>
      <c r="K9" s="179">
        <f t="shared" si="0"/>
        <v>151.682626</v>
      </c>
      <c r="L9" s="179">
        <f t="shared" si="0"/>
        <v>61.510463000000001</v>
      </c>
      <c r="M9" s="179">
        <f t="shared" si="0"/>
        <v>1.82352</v>
      </c>
      <c r="N9" s="179">
        <f t="shared" si="0"/>
        <v>1766.797405</v>
      </c>
      <c r="O9" s="64"/>
    </row>
    <row r="10" spans="1:15" x14ac:dyDescent="0.2">
      <c r="B10" s="108" t="s">
        <v>239</v>
      </c>
      <c r="C10" s="13">
        <v>213.10017500000001</v>
      </c>
      <c r="D10" s="13">
        <v>213.10017500000001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64"/>
    </row>
    <row r="11" spans="1:15" x14ac:dyDescent="0.2">
      <c r="B11" s="108" t="s">
        <v>240</v>
      </c>
      <c r="C11" s="13">
        <v>27697.354555000002</v>
      </c>
      <c r="D11" s="13">
        <v>27697.354555000002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64"/>
    </row>
    <row r="12" spans="1:15" x14ac:dyDescent="0.2">
      <c r="B12" s="108" t="s">
        <v>241</v>
      </c>
      <c r="C12" s="13">
        <v>86546.563204000005</v>
      </c>
      <c r="D12" s="13">
        <v>86546.563204000005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64"/>
    </row>
    <row r="13" spans="1:15" x14ac:dyDescent="0.2">
      <c r="B13" s="108" t="s">
        <v>242</v>
      </c>
      <c r="C13" s="13">
        <v>78606.149239000006</v>
      </c>
      <c r="D13" s="13">
        <v>78606.149237999998</v>
      </c>
      <c r="E13" s="13">
        <v>0</v>
      </c>
      <c r="F13" s="13">
        <v>293.96555899999998</v>
      </c>
      <c r="G13" s="13">
        <v>0</v>
      </c>
      <c r="H13" s="13">
        <v>0</v>
      </c>
      <c r="I13" s="13">
        <v>293.96555899999998</v>
      </c>
      <c r="J13" s="13">
        <v>0</v>
      </c>
      <c r="K13" s="13">
        <v>0</v>
      </c>
      <c r="L13" s="13">
        <v>0</v>
      </c>
      <c r="M13" s="13">
        <v>0</v>
      </c>
      <c r="N13" s="13">
        <v>293.96555899999998</v>
      </c>
      <c r="O13" s="64"/>
    </row>
    <row r="14" spans="1:15" x14ac:dyDescent="0.2">
      <c r="B14" s="108" t="s">
        <v>243</v>
      </c>
      <c r="C14" s="13">
        <v>254621.922838</v>
      </c>
      <c r="D14" s="13">
        <v>254191.82919700001</v>
      </c>
      <c r="E14" s="13">
        <v>430.09364099999999</v>
      </c>
      <c r="F14" s="13">
        <v>1441.2036089999999</v>
      </c>
      <c r="G14" s="13">
        <v>560.868289</v>
      </c>
      <c r="H14" s="13">
        <v>537.76958500000001</v>
      </c>
      <c r="I14" s="13">
        <v>76.732116000000005</v>
      </c>
      <c r="J14" s="13">
        <v>75.024209999999997</v>
      </c>
      <c r="K14" s="13">
        <v>146.48492400000001</v>
      </c>
      <c r="L14" s="13">
        <v>42.500965000000001</v>
      </c>
      <c r="M14" s="13">
        <v>1.82352</v>
      </c>
      <c r="N14" s="13">
        <v>1334.8989570000001</v>
      </c>
      <c r="O14" s="64"/>
    </row>
    <row r="15" spans="1:15" x14ac:dyDescent="0.2">
      <c r="B15" s="10" t="s">
        <v>244</v>
      </c>
      <c r="C15" s="13">
        <v>136383.861294</v>
      </c>
      <c r="D15" s="13">
        <v>136120.63737800001</v>
      </c>
      <c r="E15" s="13">
        <v>263.22391499999998</v>
      </c>
      <c r="F15" s="13">
        <v>815.70926699999995</v>
      </c>
      <c r="G15" s="13">
        <v>440.08782100000002</v>
      </c>
      <c r="H15" s="13">
        <v>222.90626800000001</v>
      </c>
      <c r="I15" s="13">
        <v>26.239944000000001</v>
      </c>
      <c r="J15" s="13">
        <v>0</v>
      </c>
      <c r="K15" s="13">
        <v>126.475234</v>
      </c>
      <c r="L15" s="13">
        <v>0</v>
      </c>
      <c r="M15" s="13">
        <v>0</v>
      </c>
      <c r="N15" s="13">
        <v>709.40461500000004</v>
      </c>
      <c r="O15" s="64"/>
    </row>
    <row r="16" spans="1:15" ht="15" thickBot="1" x14ac:dyDescent="0.25">
      <c r="B16" s="108" t="s">
        <v>245</v>
      </c>
      <c r="C16" s="13">
        <v>58145.617141000002</v>
      </c>
      <c r="D16" s="13">
        <v>58084.257934000001</v>
      </c>
      <c r="E16" s="13">
        <v>61.359206999999998</v>
      </c>
      <c r="F16" s="13">
        <v>138.192215</v>
      </c>
      <c r="G16" s="13">
        <v>29.089872</v>
      </c>
      <c r="H16" s="13">
        <v>60.800801</v>
      </c>
      <c r="I16" s="13">
        <v>21.367941999999999</v>
      </c>
      <c r="J16" s="13">
        <v>2.7263999999999999</v>
      </c>
      <c r="K16" s="13">
        <v>5.1977019999999996</v>
      </c>
      <c r="L16" s="13">
        <v>19.009498000000001</v>
      </c>
      <c r="M16" s="13">
        <v>0</v>
      </c>
      <c r="N16" s="13">
        <v>137.93288899999999</v>
      </c>
      <c r="O16" s="64"/>
    </row>
    <row r="17" spans="2:15" ht="15" thickBot="1" x14ac:dyDescent="0.25">
      <c r="B17" s="178" t="s">
        <v>246</v>
      </c>
      <c r="C17" s="179">
        <f>SUM(C18:C22)</f>
        <v>358255.43156399997</v>
      </c>
      <c r="D17" s="179">
        <f t="shared" ref="D17:N17" si="1">SUM(D18:D22)</f>
        <v>358255.43156399997</v>
      </c>
      <c r="E17" s="179">
        <f t="shared" si="1"/>
        <v>0</v>
      </c>
      <c r="F17" s="179">
        <f t="shared" si="1"/>
        <v>1019</v>
      </c>
      <c r="G17" s="179">
        <f t="shared" si="1"/>
        <v>1019</v>
      </c>
      <c r="H17" s="179">
        <f t="shared" si="1"/>
        <v>0</v>
      </c>
      <c r="I17" s="179">
        <f t="shared" si="1"/>
        <v>0</v>
      </c>
      <c r="J17" s="179">
        <f t="shared" si="1"/>
        <v>0</v>
      </c>
      <c r="K17" s="179">
        <f t="shared" si="1"/>
        <v>0</v>
      </c>
      <c r="L17" s="179">
        <f t="shared" si="1"/>
        <v>0</v>
      </c>
      <c r="M17" s="179">
        <f t="shared" si="1"/>
        <v>0</v>
      </c>
      <c r="N17" s="179">
        <f t="shared" si="1"/>
        <v>0</v>
      </c>
      <c r="O17" s="64"/>
    </row>
    <row r="18" spans="2:15" x14ac:dyDescent="0.2">
      <c r="B18" s="87" t="s">
        <v>239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64"/>
    </row>
    <row r="19" spans="2:15" x14ac:dyDescent="0.2">
      <c r="B19" s="87" t="s">
        <v>240</v>
      </c>
      <c r="C19" s="13">
        <v>136109.94068699999</v>
      </c>
      <c r="D19" s="13">
        <v>136109.94068699999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64"/>
    </row>
    <row r="20" spans="2:15" x14ac:dyDescent="0.2">
      <c r="B20" s="87" t="s">
        <v>241</v>
      </c>
      <c r="C20" s="13">
        <v>124970.04958799999</v>
      </c>
      <c r="D20" s="13">
        <v>124970.04958799999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64"/>
    </row>
    <row r="21" spans="2:15" x14ac:dyDescent="0.2">
      <c r="B21" s="87" t="s">
        <v>242</v>
      </c>
      <c r="C21" s="13">
        <v>5063.2594950000002</v>
      </c>
      <c r="D21" s="13">
        <v>5063.2594950000002</v>
      </c>
      <c r="E21" s="13">
        <v>0</v>
      </c>
      <c r="F21" s="13">
        <v>1019</v>
      </c>
      <c r="G21" s="13">
        <v>1019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64"/>
    </row>
    <row r="22" spans="2:15" ht="15" thickBot="1" x14ac:dyDescent="0.25">
      <c r="B22" s="87" t="s">
        <v>243</v>
      </c>
      <c r="C22" s="13">
        <v>92112.181794000004</v>
      </c>
      <c r="D22" s="13">
        <v>92112.181794000004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64"/>
    </row>
    <row r="23" spans="2:15" ht="15" thickBot="1" x14ac:dyDescent="0.25">
      <c r="B23" s="178" t="s">
        <v>247</v>
      </c>
      <c r="C23" s="179">
        <f>SUM(C24:C29)</f>
        <v>195211.129135</v>
      </c>
      <c r="D23" s="179"/>
      <c r="E23" s="179"/>
      <c r="F23" s="179">
        <f>SUM(F24:F29)</f>
        <v>0</v>
      </c>
      <c r="G23" s="179"/>
      <c r="H23" s="179"/>
      <c r="I23" s="179"/>
      <c r="J23" s="179"/>
      <c r="K23" s="179"/>
      <c r="L23" s="179"/>
      <c r="M23" s="179"/>
      <c r="N23" s="179">
        <f>SUM(N24:N29)</f>
        <v>0</v>
      </c>
      <c r="O23" s="64"/>
    </row>
    <row r="24" spans="2:15" x14ac:dyDescent="0.2">
      <c r="B24" s="87" t="s">
        <v>239</v>
      </c>
      <c r="C24" s="13">
        <v>0</v>
      </c>
      <c r="D24" s="109"/>
      <c r="E24" s="109"/>
      <c r="F24" s="13">
        <v>0</v>
      </c>
      <c r="G24" s="109"/>
      <c r="H24" s="109"/>
      <c r="I24" s="109"/>
      <c r="J24" s="109"/>
      <c r="K24" s="109"/>
      <c r="L24" s="109"/>
      <c r="M24" s="109"/>
      <c r="N24" s="13">
        <v>0</v>
      </c>
      <c r="O24" s="64"/>
    </row>
    <row r="25" spans="2:15" x14ac:dyDescent="0.2">
      <c r="B25" s="87" t="s">
        <v>240</v>
      </c>
      <c r="C25" s="13">
        <v>4597.5550800000001</v>
      </c>
      <c r="D25" s="109"/>
      <c r="E25" s="109"/>
      <c r="F25" s="13">
        <v>0</v>
      </c>
      <c r="G25" s="109"/>
      <c r="H25" s="109"/>
      <c r="I25" s="109"/>
      <c r="J25" s="109"/>
      <c r="K25" s="109"/>
      <c r="L25" s="109"/>
      <c r="M25" s="109"/>
      <c r="N25" s="13">
        <v>0</v>
      </c>
      <c r="O25" s="64"/>
    </row>
    <row r="26" spans="2:15" x14ac:dyDescent="0.2">
      <c r="B26" s="87" t="s">
        <v>241</v>
      </c>
      <c r="C26" s="13">
        <v>19100.900000000001</v>
      </c>
      <c r="D26" s="109"/>
      <c r="E26" s="109"/>
      <c r="F26" s="13">
        <v>0</v>
      </c>
      <c r="G26" s="109"/>
      <c r="H26" s="109"/>
      <c r="I26" s="109"/>
      <c r="J26" s="109"/>
      <c r="K26" s="109"/>
      <c r="L26" s="109"/>
      <c r="M26" s="109"/>
      <c r="N26" s="13">
        <v>0</v>
      </c>
      <c r="O26" s="64"/>
    </row>
    <row r="27" spans="2:15" x14ac:dyDescent="0.2">
      <c r="B27" s="87" t="s">
        <v>242</v>
      </c>
      <c r="C27" s="13">
        <v>30744.360823999999</v>
      </c>
      <c r="D27" s="109"/>
      <c r="E27" s="109"/>
      <c r="F27" s="13">
        <v>0</v>
      </c>
      <c r="G27" s="109"/>
      <c r="H27" s="109"/>
      <c r="I27" s="109"/>
      <c r="J27" s="109"/>
      <c r="K27" s="109"/>
      <c r="L27" s="109"/>
      <c r="M27" s="109"/>
      <c r="N27" s="13">
        <v>0</v>
      </c>
      <c r="O27" s="64"/>
    </row>
    <row r="28" spans="2:15" x14ac:dyDescent="0.2">
      <c r="B28" s="87" t="s">
        <v>243</v>
      </c>
      <c r="C28" s="13">
        <v>139624.001219</v>
      </c>
      <c r="D28" s="109"/>
      <c r="E28" s="109"/>
      <c r="F28" s="13">
        <v>0</v>
      </c>
      <c r="G28" s="109"/>
      <c r="H28" s="109"/>
      <c r="I28" s="109"/>
      <c r="J28" s="109"/>
      <c r="K28" s="109"/>
      <c r="L28" s="109"/>
      <c r="M28" s="109"/>
      <c r="N28" s="13">
        <v>0</v>
      </c>
      <c r="O28" s="64"/>
    </row>
    <row r="29" spans="2:15" ht="15" thickBot="1" x14ac:dyDescent="0.25">
      <c r="B29" s="87" t="s">
        <v>245</v>
      </c>
      <c r="C29" s="13">
        <v>1144.3120120000001</v>
      </c>
      <c r="D29" s="109"/>
      <c r="E29" s="109"/>
      <c r="F29" s="13">
        <v>0</v>
      </c>
      <c r="G29" s="109"/>
      <c r="H29" s="109"/>
      <c r="I29" s="109"/>
      <c r="J29" s="109"/>
      <c r="K29" s="109"/>
      <c r="L29" s="109"/>
      <c r="M29" s="109"/>
      <c r="N29" s="13">
        <v>0</v>
      </c>
      <c r="O29" s="64"/>
    </row>
    <row r="30" spans="2:15" ht="15" thickBot="1" x14ac:dyDescent="0.25">
      <c r="B30" s="180" t="s">
        <v>69</v>
      </c>
      <c r="C30" s="181">
        <f>+C8+C9+C17+C23</f>
        <v>1754078.91875</v>
      </c>
      <c r="D30" s="181">
        <f>+D8+D9+D17</f>
        <v>1558376.3367659999</v>
      </c>
      <c r="E30" s="181">
        <f>+E8+E9+E17</f>
        <v>491.45284800000002</v>
      </c>
      <c r="F30" s="181">
        <f>+F8+F9+F17+F23</f>
        <v>2892.3613829999999</v>
      </c>
      <c r="G30" s="181">
        <f t="shared" ref="G30:M30" si="2">+G8+G9+G17</f>
        <v>1608.958161</v>
      </c>
      <c r="H30" s="181">
        <f t="shared" si="2"/>
        <v>598.57038599999998</v>
      </c>
      <c r="I30" s="181">
        <f t="shared" si="2"/>
        <v>392.06561699999997</v>
      </c>
      <c r="J30" s="181">
        <f t="shared" si="2"/>
        <v>77.750609999999995</v>
      </c>
      <c r="K30" s="181">
        <f t="shared" si="2"/>
        <v>151.682626</v>
      </c>
      <c r="L30" s="181">
        <f t="shared" si="2"/>
        <v>61.510463000000001</v>
      </c>
      <c r="M30" s="181">
        <f t="shared" si="2"/>
        <v>1.82352</v>
      </c>
      <c r="N30" s="181">
        <f>+N8+N9+N17+N23</f>
        <v>1766.797405</v>
      </c>
      <c r="O30" s="64"/>
    </row>
    <row r="31" spans="2:15" x14ac:dyDescent="0.2">
      <c r="B31" s="62"/>
    </row>
    <row r="32" spans="2:15" x14ac:dyDescent="0.2">
      <c r="B32" s="110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</row>
    <row r="33" spans="2:14" x14ac:dyDescent="0.2">
      <c r="B33" s="111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</row>
    <row r="34" spans="2:14" x14ac:dyDescent="0.2"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</row>
    <row r="35" spans="2:14" x14ac:dyDescent="0.2">
      <c r="E35" s="111"/>
      <c r="F35" s="112"/>
      <c r="G35" s="112"/>
      <c r="H35" s="112"/>
      <c r="I35" s="112"/>
      <c r="J35" s="113"/>
      <c r="K35" s="113"/>
      <c r="L35" s="113"/>
      <c r="M35" s="113"/>
      <c r="N35" s="113"/>
    </row>
    <row r="36" spans="2:14" x14ac:dyDescent="0.2">
      <c r="B36" s="111"/>
      <c r="C36" s="111"/>
      <c r="D36" s="111"/>
      <c r="E36" s="111"/>
      <c r="F36" s="112"/>
      <c r="G36" s="112"/>
      <c r="H36" s="112"/>
      <c r="I36" s="112"/>
      <c r="J36" s="111"/>
      <c r="K36" s="111"/>
      <c r="L36" s="111"/>
      <c r="M36" s="111"/>
      <c r="N36" s="111"/>
    </row>
    <row r="37" spans="2:14" x14ac:dyDescent="0.2">
      <c r="B37" s="111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</row>
    <row r="38" spans="2:14" x14ac:dyDescent="0.2">
      <c r="B38" s="238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</row>
    <row r="39" spans="2:14" x14ac:dyDescent="0.2">
      <c r="B39" s="114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</row>
    <row r="40" spans="2:14" x14ac:dyDescent="0.2">
      <c r="B40" s="114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</row>
    <row r="41" spans="2:14" x14ac:dyDescent="0.2">
      <c r="B41" s="114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</row>
    <row r="42" spans="2:14" x14ac:dyDescent="0.2">
      <c r="B42" s="114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</row>
    <row r="43" spans="2:14" x14ac:dyDescent="0.2">
      <c r="B43" s="114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</row>
    <row r="44" spans="2:14" x14ac:dyDescent="0.2">
      <c r="B44" s="114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</row>
    <row r="45" spans="2:14" x14ac:dyDescent="0.2">
      <c r="B45" s="10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</row>
    <row r="46" spans="2:14" x14ac:dyDescent="0.2"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</row>
    <row r="47" spans="2:14" x14ac:dyDescent="0.2">
      <c r="B47" s="10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</row>
    <row r="48" spans="2:14" x14ac:dyDescent="0.2">
      <c r="B48" s="10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</row>
    <row r="49" spans="2:14" x14ac:dyDescent="0.2">
      <c r="B49" s="10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</row>
    <row r="50" spans="2:14" x14ac:dyDescent="0.2">
      <c r="B50" s="10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</row>
    <row r="51" spans="2:14" x14ac:dyDescent="0.2">
      <c r="B51" s="10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</row>
    <row r="52" spans="2:14" x14ac:dyDescent="0.2">
      <c r="B52" s="111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</row>
    <row r="53" spans="2:14" x14ac:dyDescent="0.2">
      <c r="B53" s="114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</row>
    <row r="54" spans="2:14" x14ac:dyDescent="0.2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</row>
    <row r="55" spans="2:14" x14ac:dyDescent="0.2"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</row>
    <row r="56" spans="2:14" x14ac:dyDescent="0.2"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</row>
    <row r="57" spans="2:14" x14ac:dyDescent="0.2"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</row>
    <row r="58" spans="2:14" x14ac:dyDescent="0.2"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</row>
    <row r="59" spans="2:14" x14ac:dyDescent="0.2"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</row>
  </sheetData>
  <sheetProtection algorithmName="SHA-512" hashValue="M0eWWqKeNJL0zpc4uvLFixBxSdc/51g6xQyEp0BafO7kAQHpE8T6xFRZRK+bwttKj8f7OtPux2q2StDbql6kwA==" saltValue="lNGCWUTpHCo4+Lkzd5RcXw==" spinCount="100000" sheet="1" objects="1" scenarios="1"/>
  <mergeCells count="5">
    <mergeCell ref="B4:N4"/>
    <mergeCell ref="B5:B7"/>
    <mergeCell ref="C5:N5"/>
    <mergeCell ref="C6:E6"/>
    <mergeCell ref="F6:N6"/>
  </mergeCells>
  <hyperlinks>
    <hyperlink ref="A1" location="Tartalomjegyzék!A1" display="Táblajegyzék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Normal="100" workbookViewId="0">
      <selection activeCell="C10" sqref="C10"/>
    </sheetView>
  </sheetViews>
  <sheetFormatPr defaultRowHeight="15" x14ac:dyDescent="0.25"/>
  <cols>
    <col min="1" max="1" width="15.42578125" bestFit="1" customWidth="1"/>
    <col min="2" max="2" width="69.42578125" customWidth="1"/>
    <col min="3" max="4" width="21.42578125" customWidth="1"/>
  </cols>
  <sheetData>
    <row r="1" spans="1:4" x14ac:dyDescent="0.25">
      <c r="A1" s="42" t="s">
        <v>128</v>
      </c>
    </row>
    <row r="3" spans="1:4" ht="15.75" thickBot="1" x14ac:dyDescent="0.3">
      <c r="B3" s="120"/>
      <c r="C3" s="120"/>
      <c r="D3" s="120"/>
    </row>
    <row r="4" spans="1:4" ht="16.5" thickBot="1" x14ac:dyDescent="0.3">
      <c r="B4" s="333" t="s">
        <v>282</v>
      </c>
      <c r="C4" s="335" t="s">
        <v>222</v>
      </c>
      <c r="D4" s="335"/>
    </row>
    <row r="5" spans="1:4" ht="39" thickBot="1" x14ac:dyDescent="0.3">
      <c r="B5" s="334"/>
      <c r="C5" s="184" t="s">
        <v>270</v>
      </c>
      <c r="D5" s="184" t="s">
        <v>271</v>
      </c>
    </row>
    <row r="6" spans="1:4" ht="15.75" thickBot="1" x14ac:dyDescent="0.3">
      <c r="B6" s="183" t="s">
        <v>272</v>
      </c>
      <c r="C6" s="224">
        <v>0</v>
      </c>
      <c r="D6" s="224">
        <v>0</v>
      </c>
    </row>
    <row r="7" spans="1:4" ht="27" thickBot="1" x14ac:dyDescent="0.3">
      <c r="B7" s="182" t="s">
        <v>273</v>
      </c>
      <c r="C7" s="225">
        <f>SUM(C8:C12)</f>
        <v>0</v>
      </c>
      <c r="D7" s="225">
        <f>SUM(D8:D12)</f>
        <v>0</v>
      </c>
    </row>
    <row r="8" spans="1:4" x14ac:dyDescent="0.25">
      <c r="B8" s="127" t="s">
        <v>274</v>
      </c>
      <c r="C8" s="226">
        <v>0</v>
      </c>
      <c r="D8" s="226">
        <v>0</v>
      </c>
    </row>
    <row r="9" spans="1:4" x14ac:dyDescent="0.25">
      <c r="B9" s="127" t="s">
        <v>275</v>
      </c>
      <c r="C9" s="226">
        <v>0</v>
      </c>
      <c r="D9" s="226">
        <v>0</v>
      </c>
    </row>
    <row r="10" spans="1:4" x14ac:dyDescent="0.25">
      <c r="B10" s="127" t="s">
        <v>276</v>
      </c>
      <c r="C10" s="226">
        <v>0</v>
      </c>
      <c r="D10" s="226">
        <v>0</v>
      </c>
    </row>
    <row r="11" spans="1:4" x14ac:dyDescent="0.25">
      <c r="B11" s="127" t="s">
        <v>277</v>
      </c>
      <c r="C11" s="226">
        <v>0</v>
      </c>
      <c r="D11" s="226">
        <v>0</v>
      </c>
    </row>
    <row r="12" spans="1:4" ht="15.75" thickBot="1" x14ac:dyDescent="0.3">
      <c r="B12" s="127" t="s">
        <v>278</v>
      </c>
      <c r="C12" s="226">
        <v>0</v>
      </c>
      <c r="D12" s="226">
        <v>0</v>
      </c>
    </row>
    <row r="13" spans="1:4" ht="15.75" thickBot="1" x14ac:dyDescent="0.3">
      <c r="B13" s="185" t="s">
        <v>69</v>
      </c>
      <c r="C13" s="186">
        <f>+C6+C7</f>
        <v>0</v>
      </c>
      <c r="D13" s="186">
        <f>+D6+D7</f>
        <v>0</v>
      </c>
    </row>
    <row r="14" spans="1:4" x14ac:dyDescent="0.25">
      <c r="B14" s="120"/>
      <c r="C14" s="120"/>
      <c r="D14" s="120"/>
    </row>
    <row r="32" spans="2:2" x14ac:dyDescent="0.25">
      <c r="B32" s="126"/>
    </row>
  </sheetData>
  <sheetProtection algorithmName="SHA-512" hashValue="OfrFhkVCcErtdIpPfCk45uoBnJqYyGN0Ij6bCjD+10NlXET3IOR2p3+KGCW0X5hYD7xg1DAULY5Rc1AI71kQXg==" saltValue="DAUvAbOObqIGRro2aGUQuw==" spinCount="100000" sheet="1" objects="1" scenarios="1"/>
  <mergeCells count="2">
    <mergeCell ref="B4:B5"/>
    <mergeCell ref="C4:D4"/>
  </mergeCells>
  <hyperlinks>
    <hyperlink ref="A1" location="Tartalomjegyzék!A1" display="Táblajegyzék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E37" sqref="E37"/>
    </sheetView>
  </sheetViews>
  <sheetFormatPr defaultColWidth="8.5703125" defaultRowHeight="14.25" x14ac:dyDescent="0.2"/>
  <cols>
    <col min="1" max="1" width="15.42578125" style="18" bestFit="1" customWidth="1"/>
    <col min="2" max="2" width="7.5703125" style="18" bestFit="1" customWidth="1"/>
    <col min="3" max="3" width="5" style="18" customWidth="1"/>
    <col min="4" max="4" width="58.5703125" style="62" customWidth="1"/>
    <col min="5" max="8" width="18.85546875" style="18" customWidth="1"/>
    <col min="9" max="16384" width="8.5703125" style="18"/>
  </cols>
  <sheetData>
    <row r="1" spans="1:8" x14ac:dyDescent="0.2">
      <c r="A1" s="42" t="s">
        <v>128</v>
      </c>
    </row>
    <row r="2" spans="1:8" x14ac:dyDescent="0.2">
      <c r="E2" s="63"/>
      <c r="F2" s="63"/>
      <c r="G2" s="63"/>
      <c r="H2" s="63"/>
    </row>
    <row r="3" spans="1:8" ht="15" thickBot="1" x14ac:dyDescent="0.25">
      <c r="E3" s="63"/>
      <c r="F3" s="63"/>
      <c r="G3" s="63"/>
      <c r="H3" s="63"/>
    </row>
    <row r="4" spans="1:8" ht="15.75" x14ac:dyDescent="0.25">
      <c r="B4" s="336" t="s">
        <v>129</v>
      </c>
      <c r="C4" s="337"/>
      <c r="D4" s="337"/>
      <c r="E4" s="339" t="s">
        <v>14</v>
      </c>
      <c r="F4" s="339"/>
      <c r="G4" s="339"/>
      <c r="H4" s="339"/>
    </row>
    <row r="5" spans="1:8" ht="26.25" thickBot="1" x14ac:dyDescent="0.25">
      <c r="A5" s="64"/>
      <c r="B5" s="338"/>
      <c r="C5" s="338"/>
      <c r="D5" s="338"/>
      <c r="E5" s="249" t="s">
        <v>130</v>
      </c>
      <c r="F5" s="249" t="s">
        <v>131</v>
      </c>
      <c r="G5" s="249" t="s">
        <v>132</v>
      </c>
      <c r="H5" s="249" t="s">
        <v>133</v>
      </c>
    </row>
    <row r="6" spans="1:8" x14ac:dyDescent="0.2">
      <c r="B6" s="65">
        <v>1</v>
      </c>
      <c r="C6" s="340" t="s">
        <v>134</v>
      </c>
      <c r="D6" s="66" t="s">
        <v>135</v>
      </c>
      <c r="E6" s="67">
        <v>5</v>
      </c>
      <c r="F6" s="67">
        <v>5</v>
      </c>
      <c r="G6" s="67">
        <v>17</v>
      </c>
      <c r="H6" s="67">
        <v>37</v>
      </c>
    </row>
    <row r="7" spans="1:8" x14ac:dyDescent="0.2">
      <c r="B7" s="65">
        <v>2</v>
      </c>
      <c r="C7" s="340"/>
      <c r="D7" s="66" t="s">
        <v>136</v>
      </c>
      <c r="E7" s="251">
        <f>+E8+E10+E11+E12+E14</f>
        <v>9.9</v>
      </c>
      <c r="F7" s="251">
        <f t="shared" ref="F7:H7" si="0">+F8+F10+F11+F12+F14</f>
        <v>238.14001399999998</v>
      </c>
      <c r="G7" s="251">
        <f t="shared" si="0"/>
        <v>526.36142896529998</v>
      </c>
      <c r="H7" s="251">
        <f t="shared" si="0"/>
        <v>767.5032369521</v>
      </c>
    </row>
    <row r="8" spans="1:8" x14ac:dyDescent="0.2">
      <c r="B8" s="68">
        <v>3</v>
      </c>
      <c r="C8" s="340"/>
      <c r="D8" s="69" t="s">
        <v>137</v>
      </c>
      <c r="E8" s="252">
        <f>9900000/1000000</f>
        <v>9.9</v>
      </c>
      <c r="F8" s="252">
        <f>238140000/1000000</f>
        <v>238.14</v>
      </c>
      <c r="G8" s="252">
        <f>526361421.9653/1000000</f>
        <v>526.3614219653</v>
      </c>
      <c r="H8" s="252">
        <f>767503207.4521/1000000</f>
        <v>767.50320745210001</v>
      </c>
    </row>
    <row r="9" spans="1:8" ht="13.9" hidden="1" customHeight="1" x14ac:dyDescent="0.2">
      <c r="B9" s="68">
        <v>4</v>
      </c>
      <c r="C9" s="340"/>
      <c r="D9" s="69" t="s">
        <v>138</v>
      </c>
      <c r="E9" s="252">
        <v>0</v>
      </c>
      <c r="F9" s="252">
        <v>0</v>
      </c>
      <c r="G9" s="252">
        <v>0</v>
      </c>
      <c r="H9" s="252">
        <v>0</v>
      </c>
    </row>
    <row r="10" spans="1:8" ht="25.5" x14ac:dyDescent="0.2">
      <c r="B10" s="68" t="s">
        <v>139</v>
      </c>
      <c r="C10" s="340"/>
      <c r="D10" s="69" t="s">
        <v>140</v>
      </c>
      <c r="E10" s="252">
        <v>0</v>
      </c>
      <c r="F10" s="252">
        <v>0</v>
      </c>
      <c r="G10" s="252">
        <v>0</v>
      </c>
      <c r="H10" s="252">
        <v>0</v>
      </c>
    </row>
    <row r="11" spans="1:8" ht="25.5" x14ac:dyDescent="0.2">
      <c r="B11" s="68">
        <v>5</v>
      </c>
      <c r="C11" s="340"/>
      <c r="D11" s="69" t="s">
        <v>141</v>
      </c>
      <c r="E11" s="252">
        <v>0</v>
      </c>
      <c r="F11" s="252">
        <v>0</v>
      </c>
      <c r="G11" s="252">
        <v>0</v>
      </c>
      <c r="H11" s="252">
        <v>0</v>
      </c>
    </row>
    <row r="12" spans="1:8" x14ac:dyDescent="0.2">
      <c r="B12" s="68" t="s">
        <v>142</v>
      </c>
      <c r="C12" s="340"/>
      <c r="D12" s="69" t="s">
        <v>143</v>
      </c>
      <c r="E12" s="252">
        <v>0</v>
      </c>
      <c r="F12" s="252">
        <v>0</v>
      </c>
      <c r="G12" s="252">
        <v>0</v>
      </c>
      <c r="H12" s="252">
        <v>0</v>
      </c>
    </row>
    <row r="13" spans="1:8" ht="13.9" hidden="1" customHeight="1" x14ac:dyDescent="0.2">
      <c r="B13" s="68">
        <v>6</v>
      </c>
      <c r="C13" s="340"/>
      <c r="D13" s="69" t="s">
        <v>138</v>
      </c>
      <c r="E13" s="252">
        <v>0</v>
      </c>
      <c r="F13" s="252">
        <v>0</v>
      </c>
      <c r="G13" s="252">
        <v>0</v>
      </c>
      <c r="H13" s="252">
        <v>0</v>
      </c>
    </row>
    <row r="14" spans="1:8" x14ac:dyDescent="0.2">
      <c r="B14" s="68">
        <v>7</v>
      </c>
      <c r="C14" s="340"/>
      <c r="D14" s="69" t="s">
        <v>144</v>
      </c>
      <c r="E14" s="252">
        <v>0</v>
      </c>
      <c r="F14" s="252">
        <v>1.4E-5</v>
      </c>
      <c r="G14" s="252">
        <v>6.9999999999999999E-6</v>
      </c>
      <c r="H14" s="252">
        <v>2.9499999999999999E-5</v>
      </c>
    </row>
    <row r="15" spans="1:8" ht="13.9" hidden="1" customHeight="1" x14ac:dyDescent="0.2">
      <c r="B15" s="68">
        <v>8</v>
      </c>
      <c r="C15" s="340"/>
      <c r="D15" s="70" t="s">
        <v>138</v>
      </c>
      <c r="E15" s="252">
        <v>0</v>
      </c>
      <c r="F15" s="252">
        <v>0</v>
      </c>
      <c r="G15" s="252">
        <v>0</v>
      </c>
      <c r="H15" s="252">
        <v>0</v>
      </c>
    </row>
    <row r="16" spans="1:8" x14ac:dyDescent="0.2">
      <c r="B16" s="65">
        <v>9</v>
      </c>
      <c r="C16" s="340" t="s">
        <v>145</v>
      </c>
      <c r="D16" s="66" t="s">
        <v>135</v>
      </c>
      <c r="E16" s="251">
        <v>0</v>
      </c>
      <c r="F16" s="251">
        <v>5</v>
      </c>
      <c r="G16" s="251">
        <v>17</v>
      </c>
      <c r="H16" s="251">
        <v>37</v>
      </c>
    </row>
    <row r="17" spans="2:9" x14ac:dyDescent="0.2">
      <c r="B17" s="65">
        <v>10</v>
      </c>
      <c r="C17" s="340"/>
      <c r="D17" s="66" t="s">
        <v>146</v>
      </c>
      <c r="E17" s="251">
        <f>+E18+E20+E22+E24+E26</f>
        <v>0</v>
      </c>
      <c r="F17" s="251">
        <f t="shared" ref="F17:H17" si="1">+F18+F20+F22+F24+F26</f>
        <v>112.13039999999999</v>
      </c>
      <c r="G17" s="251">
        <f t="shared" si="1"/>
        <v>327.23147406639998</v>
      </c>
      <c r="H17" s="251">
        <f t="shared" si="1"/>
        <v>430.13663768910004</v>
      </c>
    </row>
    <row r="18" spans="2:9" x14ac:dyDescent="0.2">
      <c r="B18" s="68">
        <v>11</v>
      </c>
      <c r="C18" s="340"/>
      <c r="D18" s="70" t="s">
        <v>137</v>
      </c>
      <c r="E18" s="252">
        <v>0</v>
      </c>
      <c r="F18" s="252">
        <f>112130400/1000000</f>
        <v>112.13039999999999</v>
      </c>
      <c r="G18" s="252">
        <f>327231474.0664/1000000</f>
        <v>327.23147406639998</v>
      </c>
      <c r="H18" s="252">
        <f>430136637.6891/1000000</f>
        <v>430.13663768910004</v>
      </c>
      <c r="I18" s="76"/>
    </row>
    <row r="19" spans="2:9" x14ac:dyDescent="0.2">
      <c r="B19" s="68">
        <v>12</v>
      </c>
      <c r="C19" s="340"/>
      <c r="D19" s="71" t="s">
        <v>147</v>
      </c>
      <c r="E19" s="252">
        <v>0</v>
      </c>
      <c r="F19" s="252">
        <f>112130400/1000000</f>
        <v>112.13039999999999</v>
      </c>
      <c r="G19" s="252">
        <f>122570999.9445/1000000</f>
        <v>122.5709999445</v>
      </c>
      <c r="H19" s="252">
        <f>185966554.4185/1000000</f>
        <v>185.96655441850001</v>
      </c>
    </row>
    <row r="20" spans="2:9" ht="25.5" x14ac:dyDescent="0.2">
      <c r="B20" s="68" t="s">
        <v>148</v>
      </c>
      <c r="C20" s="340"/>
      <c r="D20" s="70" t="s">
        <v>140</v>
      </c>
      <c r="E20" s="252">
        <v>0</v>
      </c>
      <c r="F20" s="252">
        <v>0</v>
      </c>
      <c r="G20" s="252">
        <v>0</v>
      </c>
      <c r="H20" s="252">
        <v>0</v>
      </c>
    </row>
    <row r="21" spans="2:9" x14ac:dyDescent="0.2">
      <c r="B21" s="68" t="s">
        <v>149</v>
      </c>
      <c r="C21" s="340"/>
      <c r="D21" s="71" t="s">
        <v>147</v>
      </c>
      <c r="E21" s="252">
        <v>0</v>
      </c>
      <c r="F21" s="252">
        <v>0</v>
      </c>
      <c r="G21" s="252">
        <v>0</v>
      </c>
      <c r="H21" s="252">
        <v>0</v>
      </c>
    </row>
    <row r="22" spans="2:9" ht="27" customHeight="1" x14ac:dyDescent="0.2">
      <c r="B22" s="68" t="s">
        <v>150</v>
      </c>
      <c r="C22" s="340"/>
      <c r="D22" s="70" t="s">
        <v>141</v>
      </c>
      <c r="E22" s="252">
        <v>0</v>
      </c>
      <c r="F22" s="252">
        <v>0</v>
      </c>
      <c r="G22" s="252">
        <v>0</v>
      </c>
      <c r="H22" s="252">
        <v>0</v>
      </c>
    </row>
    <row r="23" spans="2:9" x14ac:dyDescent="0.2">
      <c r="B23" s="72" t="s">
        <v>151</v>
      </c>
      <c r="C23" s="340"/>
      <c r="D23" s="71" t="s">
        <v>147</v>
      </c>
      <c r="E23" s="252">
        <v>0</v>
      </c>
      <c r="F23" s="252">
        <v>0</v>
      </c>
      <c r="G23" s="252">
        <v>0</v>
      </c>
      <c r="H23" s="252">
        <v>0</v>
      </c>
    </row>
    <row r="24" spans="2:9" x14ac:dyDescent="0.2">
      <c r="B24" s="72" t="s">
        <v>152</v>
      </c>
      <c r="C24" s="340"/>
      <c r="D24" s="70" t="s">
        <v>143</v>
      </c>
      <c r="E24" s="252">
        <v>0</v>
      </c>
      <c r="F24" s="252">
        <v>0</v>
      </c>
      <c r="G24" s="252">
        <v>0</v>
      </c>
      <c r="H24" s="252">
        <v>0</v>
      </c>
    </row>
    <row r="25" spans="2:9" x14ac:dyDescent="0.2">
      <c r="B25" s="72" t="s">
        <v>153</v>
      </c>
      <c r="C25" s="340"/>
      <c r="D25" s="71" t="s">
        <v>147</v>
      </c>
      <c r="E25" s="252">
        <v>0</v>
      </c>
      <c r="F25" s="252">
        <v>0</v>
      </c>
      <c r="G25" s="252">
        <v>0</v>
      </c>
      <c r="H25" s="252">
        <v>0</v>
      </c>
    </row>
    <row r="26" spans="2:9" x14ac:dyDescent="0.2">
      <c r="B26" s="72">
        <v>15</v>
      </c>
      <c r="C26" s="340"/>
      <c r="D26" s="70" t="s">
        <v>144</v>
      </c>
      <c r="E26" s="252">
        <v>0</v>
      </c>
      <c r="F26" s="252">
        <v>0</v>
      </c>
      <c r="G26" s="252">
        <v>0</v>
      </c>
      <c r="H26" s="252">
        <v>0</v>
      </c>
    </row>
    <row r="27" spans="2:9" ht="15" thickBot="1" x14ac:dyDescent="0.25">
      <c r="B27" s="72">
        <v>16</v>
      </c>
      <c r="C27" s="340"/>
      <c r="D27" s="71" t="s">
        <v>147</v>
      </c>
      <c r="E27" s="252">
        <v>0</v>
      </c>
      <c r="F27" s="252">
        <v>0</v>
      </c>
      <c r="G27" s="252">
        <v>0</v>
      </c>
      <c r="H27" s="252">
        <v>0</v>
      </c>
    </row>
    <row r="28" spans="2:9" ht="15" thickBot="1" x14ac:dyDescent="0.25">
      <c r="B28" s="187">
        <v>17</v>
      </c>
      <c r="C28" s="341" t="s">
        <v>154</v>
      </c>
      <c r="D28" s="341"/>
      <c r="E28" s="253">
        <f>+E7+E17</f>
        <v>9.9</v>
      </c>
      <c r="F28" s="253">
        <f t="shared" ref="F28:H28" si="2">+F7+F17</f>
        <v>350.27041399999996</v>
      </c>
      <c r="G28" s="253">
        <f t="shared" si="2"/>
        <v>853.59290303169996</v>
      </c>
      <c r="H28" s="253">
        <f t="shared" si="2"/>
        <v>1197.6398746412001</v>
      </c>
    </row>
    <row r="29" spans="2:9" x14ac:dyDescent="0.2">
      <c r="C29" s="73"/>
      <c r="D29" s="74"/>
      <c r="E29" s="73"/>
      <c r="F29" s="73"/>
      <c r="G29" s="73"/>
      <c r="H29" s="73"/>
    </row>
    <row r="30" spans="2:9" x14ac:dyDescent="0.2">
      <c r="B30" s="73"/>
      <c r="C30" s="73"/>
      <c r="D30" s="74"/>
      <c r="E30" s="75"/>
      <c r="F30" s="75"/>
      <c r="G30" s="75"/>
      <c r="H30" s="75"/>
    </row>
    <row r="31" spans="2:9" x14ac:dyDescent="0.2">
      <c r="B31" s="73"/>
      <c r="C31" s="73"/>
      <c r="E31" s="76"/>
      <c r="F31" s="76"/>
      <c r="G31" s="76"/>
      <c r="H31" s="76"/>
    </row>
    <row r="32" spans="2:9" x14ac:dyDescent="0.2">
      <c r="B32" s="73"/>
      <c r="C32" s="73"/>
      <c r="E32" s="76"/>
      <c r="F32" s="76"/>
      <c r="G32" s="76"/>
      <c r="H32" s="76"/>
    </row>
    <row r="33" spans="2:8" x14ac:dyDescent="0.2">
      <c r="B33" s="73"/>
      <c r="C33" s="73"/>
      <c r="D33" s="74"/>
      <c r="E33" s="76"/>
      <c r="F33" s="76"/>
      <c r="G33" s="76"/>
      <c r="H33" s="76"/>
    </row>
    <row r="34" spans="2:8" x14ac:dyDescent="0.2">
      <c r="B34" s="73"/>
      <c r="C34" s="73"/>
      <c r="E34" s="76"/>
      <c r="F34" s="76"/>
      <c r="G34" s="76"/>
      <c r="H34" s="76"/>
    </row>
    <row r="35" spans="2:8" x14ac:dyDescent="0.2">
      <c r="B35" s="73"/>
      <c r="C35" s="73"/>
      <c r="D35" s="74"/>
      <c r="E35" s="76"/>
      <c r="F35" s="76"/>
      <c r="G35" s="76"/>
      <c r="H35" s="76"/>
    </row>
    <row r="36" spans="2:8" x14ac:dyDescent="0.2">
      <c r="B36" s="73"/>
      <c r="C36" s="73"/>
      <c r="E36" s="76"/>
      <c r="F36" s="76"/>
      <c r="G36" s="76"/>
      <c r="H36" s="76"/>
    </row>
    <row r="37" spans="2:8" x14ac:dyDescent="0.2">
      <c r="B37" s="73"/>
      <c r="C37" s="73"/>
      <c r="D37" s="74"/>
      <c r="E37" s="76"/>
      <c r="F37" s="76"/>
      <c r="G37" s="76"/>
      <c r="H37" s="76"/>
    </row>
    <row r="38" spans="2:8" x14ac:dyDescent="0.2">
      <c r="B38" s="73"/>
      <c r="C38" s="73"/>
      <c r="E38" s="75"/>
      <c r="F38" s="75"/>
      <c r="G38" s="75"/>
      <c r="H38" s="75"/>
    </row>
    <row r="39" spans="2:8" x14ac:dyDescent="0.2">
      <c r="C39" s="73"/>
      <c r="D39" s="74"/>
      <c r="E39" s="73"/>
      <c r="F39" s="73"/>
      <c r="G39" s="73"/>
      <c r="H39" s="73"/>
    </row>
    <row r="40" spans="2:8" x14ac:dyDescent="0.2">
      <c r="E40" s="76"/>
      <c r="F40" s="76"/>
      <c r="G40" s="76"/>
      <c r="H40" s="76"/>
    </row>
    <row r="41" spans="2:8" x14ac:dyDescent="0.2">
      <c r="E41" s="76"/>
      <c r="F41" s="76"/>
      <c r="G41" s="76"/>
      <c r="H41" s="76"/>
    </row>
    <row r="45" spans="2:8" x14ac:dyDescent="0.2">
      <c r="B45" s="15"/>
    </row>
  </sheetData>
  <sheetProtection algorithmName="SHA-512" hashValue="M1OPp2zxxrKu6LdVAJNlfQNhDe/5BryCy4kGpxS42j9JqvSK9Q2nsEf0KdkiHT3lOivm2/13uBIDpAVDQ8L1Ig==" saltValue="/dyoktTVtEwO/EXafzTcDA==" spinCount="100000" sheet="1" formatCells="0" formatColumns="0" formatRows="0" insertColumns="0" insertRows="0" insertHyperlinks="0" deleteColumns="0" deleteRows="0" sort="0" pivotTables="0"/>
  <mergeCells count="5">
    <mergeCell ref="B4:D5"/>
    <mergeCell ref="E4:H4"/>
    <mergeCell ref="C6:C15"/>
    <mergeCell ref="C16:C27"/>
    <mergeCell ref="C28:D28"/>
  </mergeCells>
  <hyperlinks>
    <hyperlink ref="A1" location="Tartalomjegyzék!A1" display="Táblajegyzék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Tartalomjegyzék</vt:lpstr>
      <vt:lpstr>EU OR1</vt:lpstr>
      <vt:lpstr>EU OV1</vt:lpstr>
      <vt:lpstr>EU KM1</vt:lpstr>
      <vt:lpstr>EU CR1</vt:lpstr>
      <vt:lpstr>EU CQ1</vt:lpstr>
      <vt:lpstr>EU CQ3</vt:lpstr>
      <vt:lpstr>EU CQ7</vt:lpstr>
      <vt:lpstr>EU REM1</vt:lpstr>
      <vt:lpstr>EU REM2</vt:lpstr>
      <vt:lpstr>EU REM3</vt:lpstr>
      <vt:lpstr>EU REM4</vt:lpstr>
      <vt:lpstr>EU REM5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Györfi Károly</dc:creator>
  <cp:lastModifiedBy>Grabecz Tamás</cp:lastModifiedBy>
  <dcterms:created xsi:type="dcterms:W3CDTF">2025-05-05T13:24:13Z</dcterms:created>
  <dcterms:modified xsi:type="dcterms:W3CDTF">2025-10-29T08:59:54Z</dcterms:modified>
</cp:coreProperties>
</file>